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ibobelly" sheetId="1" r:id="rId1"/>
  </sheets>
  <definedNames/>
  <calcPr fullCalcOnLoad="1"/>
</workbook>
</file>

<file path=xl/sharedStrings.xml><?xml version="1.0" encoding="utf-8"?>
<sst xmlns="http://schemas.openxmlformats.org/spreadsheetml/2006/main" count="68" uniqueCount="54">
  <si>
    <t>Belly Button Ratios</t>
  </si>
  <si>
    <t>__________ Height in inches.</t>
  </si>
  <si>
    <t>__________ Long Measure - The distance from your belly button to the bottom of your foot in inches.</t>
  </si>
  <si>
    <t>__________ Short Measure - The distance from the top of your head to your belly button in inches.</t>
  </si>
  <si>
    <t>__________ First Ratio = height/long measure</t>
  </si>
  <si>
    <t>__________ Second Ratio = long measure/short measure</t>
  </si>
  <si>
    <t>Put your ratios on the board separated by gender.</t>
  </si>
  <si>
    <t>Homework: run hypothesis tests to determine if there is a gender difference.</t>
  </si>
  <si>
    <t>Note in the small sample size n study below, the differences are not significant.</t>
  </si>
  <si>
    <t>Gender</t>
  </si>
  <si>
    <t>First</t>
  </si>
  <si>
    <t>Second</t>
  </si>
  <si>
    <t>Sylvia</t>
  </si>
  <si>
    <t>F</t>
  </si>
  <si>
    <t>Ertin</t>
  </si>
  <si>
    <t>M</t>
  </si>
  <si>
    <t>Meranda</t>
  </si>
  <si>
    <t>Lee Ling</t>
  </si>
  <si>
    <t>Anastasia</t>
  </si>
  <si>
    <t>Serafin</t>
  </si>
  <si>
    <t>Agnes</t>
  </si>
  <si>
    <t>Kevin</t>
  </si>
  <si>
    <t>Kesarina</t>
  </si>
  <si>
    <t>A-1</t>
  </si>
  <si>
    <t>Carolyn</t>
  </si>
  <si>
    <t>Kiumy</t>
  </si>
  <si>
    <t>n</t>
  </si>
  <si>
    <t>mean</t>
  </si>
  <si>
    <t>stdev</t>
  </si>
  <si>
    <t>mean difference</t>
  </si>
  <si>
    <t>Ho: µ1-µ2=0</t>
  </si>
  <si>
    <t>Ho: µ1-µ2&lt;&gt;0</t>
  </si>
  <si>
    <t>Hyp</t>
  </si>
  <si>
    <t>pooled 1/√n</t>
  </si>
  <si>
    <t>Test</t>
  </si>
  <si>
    <t>degrees freedom</t>
  </si>
  <si>
    <t>pooled s</t>
  </si>
  <si>
    <t>t-statistic t</t>
  </si>
  <si>
    <t>t critical tc</t>
  </si>
  <si>
    <t>p-value</t>
  </si>
  <si>
    <t>max c</t>
  </si>
  <si>
    <t>Conf</t>
  </si>
  <si>
    <t>Error E</t>
  </si>
  <si>
    <t>Int</t>
  </si>
  <si>
    <t>mean diff – E</t>
  </si>
  <si>
    <t>mean diff</t>
  </si>
  <si>
    <t>mean diff + E</t>
  </si>
  <si>
    <t>Both include zero: Zero cannot be</t>
  </si>
  <si>
    <t>ruled out as a possible pop value</t>
  </si>
  <si>
    <t>Section 9.4: If n were equal, solve for n. Note that using tc will overestimate n, which is</t>
  </si>
  <si>
    <t>considered a "conservative" approach. Better to overestimate than underestimate.</t>
  </si>
  <si>
    <t>The desired Error E would be equal to or less than the mean difference.</t>
  </si>
  <si>
    <t>In theory the first and second ratios approach the Fibonacci Ratio:</t>
  </si>
  <si>
    <t>=(1+SQRT(5))/2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</si>
</sst>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0"/>
  </numFmts>
  <fonts count="4">
    <font>
      <sz val="10"/>
      <name val="Tahoma"/>
      <family val="2"/>
    </font>
    <font>
      <sz val="10"/>
      <name val="Arial"/>
      <family val="0"/>
    </font>
    <font>
      <b/>
      <sz val="10"/>
      <name val="Tahoma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2" fillId="2" borderId="1" xfId="0" applyFont="1" applyFill="1" applyBorder="1" applyAlignment="1">
      <alignment horizontal="right"/>
    </xf>
    <xf numFmtId="164" fontId="2" fillId="2" borderId="1" xfId="0" applyFont="1" applyFill="1" applyBorder="1" applyAlignment="1">
      <alignment/>
    </xf>
    <xf numFmtId="164" fontId="3" fillId="0" borderId="1" xfId="0" applyFont="1" applyBorder="1" applyAlignment="1">
      <alignment/>
    </xf>
    <xf numFmtId="164" fontId="0" fillId="0" borderId="1" xfId="0" applyFont="1" applyBorder="1" applyAlignment="1">
      <alignment/>
    </xf>
    <xf numFmtId="164" fontId="0" fillId="0" borderId="0" xfId="0" applyBorder="1" applyAlignment="1">
      <alignment/>
    </xf>
    <xf numFmtId="164" fontId="0" fillId="0" borderId="2" xfId="0" applyFont="1" applyBorder="1" applyAlignment="1">
      <alignment horizontal="right"/>
    </xf>
    <xf numFmtId="164" fontId="0" fillId="0" borderId="2" xfId="0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Alignment="1">
      <alignment horizontal="right"/>
    </xf>
    <xf numFmtId="165" fontId="0" fillId="0" borderId="2" xfId="0" applyNumberFormat="1" applyFont="1" applyBorder="1" applyAlignment="1">
      <alignment horizontal="right"/>
    </xf>
    <xf numFmtId="164" fontId="0" fillId="0" borderId="0" xfId="0" applyFont="1" applyAlignment="1">
      <alignment/>
    </xf>
    <xf numFmtId="164" fontId="0" fillId="0" borderId="2" xfId="0" applyFont="1" applyBorder="1" applyAlignment="1">
      <alignment horizontal="right"/>
    </xf>
    <xf numFmtId="164" fontId="0" fillId="0" borderId="0" xfId="0" applyBorder="1" applyAlignment="1">
      <alignment horizontal="right"/>
    </xf>
    <xf numFmtId="165" fontId="0" fillId="0" borderId="2" xfId="0" applyNumberFormat="1" applyFont="1" applyBorder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24</xdr:row>
      <xdr:rowOff>47625</xdr:rowOff>
    </xdr:from>
    <xdr:to>
      <xdr:col>8</xdr:col>
      <xdr:colOff>466725</xdr:colOff>
      <xdr:row>42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3933825"/>
          <a:ext cx="2466975" cy="2914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5.57421875" style="0" customWidth="1"/>
    <col min="3" max="4" width="8.57421875" style="0" customWidth="1"/>
    <col min="5" max="5" width="7.7109375" style="0" customWidth="1"/>
    <col min="6" max="6" width="8.421875" style="0" customWidth="1"/>
    <col min="7" max="7" width="7.140625" style="0" customWidth="1"/>
    <col min="8" max="8" width="8.57421875" style="0" customWidth="1"/>
    <col min="9" max="9" width="8.421875" style="0" customWidth="1"/>
    <col min="10" max="10" width="5.7109375" style="0" customWidth="1"/>
    <col min="11" max="11" width="8.57421875" style="0" customWidth="1"/>
    <col min="12" max="16384" width="9.421875" style="0" customWidth="1"/>
  </cols>
  <sheetData>
    <row r="1" spans="1:2" ht="12.75">
      <c r="A1" s="1" t="s">
        <v>0</v>
      </c>
      <c r="B1" s="1"/>
    </row>
    <row r="2" spans="1:3" ht="12.75">
      <c r="A2" s="1" t="s">
        <v>1</v>
      </c>
      <c r="B2" s="1"/>
      <c r="C2" s="1"/>
    </row>
    <row r="3" spans="1:10" ht="12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</row>
    <row r="4" spans="1:9" ht="12.7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5" ht="12.75">
      <c r="A5" s="1" t="s">
        <v>4</v>
      </c>
      <c r="B5" s="1"/>
      <c r="C5" s="1"/>
      <c r="D5" s="1"/>
      <c r="E5" s="1"/>
    </row>
    <row r="6" spans="1:5" ht="12.75">
      <c r="A6" s="1" t="s">
        <v>5</v>
      </c>
      <c r="B6" s="1"/>
      <c r="C6" s="1"/>
      <c r="D6" s="1"/>
      <c r="E6" s="1"/>
    </row>
    <row r="7" spans="1:5" ht="12.75">
      <c r="A7" s="1" t="s">
        <v>6</v>
      </c>
      <c r="B7" s="1"/>
      <c r="C7" s="1"/>
      <c r="D7" s="1"/>
      <c r="E7" s="1"/>
    </row>
    <row r="8" spans="1:7" ht="12.75">
      <c r="A8" s="1" t="s">
        <v>7</v>
      </c>
      <c r="B8" s="1"/>
      <c r="C8" s="1"/>
      <c r="D8" s="1"/>
      <c r="E8" s="1"/>
      <c r="F8" s="1"/>
      <c r="G8" s="1"/>
    </row>
    <row r="9" spans="1:8" ht="12.75">
      <c r="A9" s="1" t="s">
        <v>8</v>
      </c>
      <c r="B9" s="1"/>
      <c r="C9" s="1"/>
      <c r="D9" s="1"/>
      <c r="E9" s="1"/>
      <c r="F9" s="1"/>
      <c r="G9" s="1"/>
      <c r="H9" s="1"/>
    </row>
    <row r="11" spans="1:8" ht="12.75">
      <c r="A11" s="2"/>
      <c r="B11" s="3" t="s">
        <v>9</v>
      </c>
      <c r="C11" s="2" t="s">
        <v>10</v>
      </c>
      <c r="D11" s="2" t="s">
        <v>11</v>
      </c>
      <c r="E11" s="2"/>
      <c r="F11" s="3" t="s">
        <v>9</v>
      </c>
      <c r="G11" s="2" t="s">
        <v>10</v>
      </c>
      <c r="H11" s="2" t="s">
        <v>11</v>
      </c>
    </row>
    <row r="12" spans="1:8" ht="12.75">
      <c r="A12" s="4" t="s">
        <v>12</v>
      </c>
      <c r="B12" s="5" t="s">
        <v>13</v>
      </c>
      <c r="C12" s="5">
        <v>1.657</v>
      </c>
      <c r="D12" s="5">
        <v>1.58</v>
      </c>
      <c r="E12" s="4" t="s">
        <v>14</v>
      </c>
      <c r="F12" s="5" t="s">
        <v>15</v>
      </c>
      <c r="G12" s="5">
        <v>1.6</v>
      </c>
      <c r="H12" s="5">
        <v>1.66</v>
      </c>
    </row>
    <row r="13" spans="1:8" ht="12.75">
      <c r="A13" s="4" t="s">
        <v>16</v>
      </c>
      <c r="B13" s="5" t="s">
        <v>13</v>
      </c>
      <c r="C13" s="5">
        <v>1.686</v>
      </c>
      <c r="D13" s="5">
        <v>1.458</v>
      </c>
      <c r="E13" s="4" t="s">
        <v>17</v>
      </c>
      <c r="F13" s="5" t="s">
        <v>15</v>
      </c>
      <c r="G13" s="5">
        <v>1.679</v>
      </c>
      <c r="H13" s="5">
        <v>1.472</v>
      </c>
    </row>
    <row r="14" spans="1:8" ht="12.75">
      <c r="A14" s="4" t="s">
        <v>18</v>
      </c>
      <c r="B14" s="5" t="s">
        <v>13</v>
      </c>
      <c r="C14" s="5">
        <v>1.671</v>
      </c>
      <c r="D14" s="5">
        <v>1.4889999999999999</v>
      </c>
      <c r="E14" s="4" t="s">
        <v>19</v>
      </c>
      <c r="F14" s="5" t="s">
        <v>15</v>
      </c>
      <c r="G14" s="5">
        <v>1.646</v>
      </c>
      <c r="H14" s="5">
        <v>1.23</v>
      </c>
    </row>
    <row r="15" spans="1:8" ht="12.75">
      <c r="A15" s="4" t="s">
        <v>20</v>
      </c>
      <c r="B15" s="5" t="s">
        <v>13</v>
      </c>
      <c r="C15" s="5">
        <v>1.605</v>
      </c>
      <c r="D15" s="5">
        <v>1.8010000000000002</v>
      </c>
      <c r="E15" s="4" t="s">
        <v>21</v>
      </c>
      <c r="F15" s="5" t="s">
        <v>15</v>
      </c>
      <c r="G15" s="5">
        <v>1.6320000000000001</v>
      </c>
      <c r="H15" s="5">
        <v>1.58</v>
      </c>
    </row>
    <row r="16" spans="1:8" ht="12.75">
      <c r="A16" s="4" t="s">
        <v>22</v>
      </c>
      <c r="B16" s="5" t="s">
        <v>13</v>
      </c>
      <c r="C16" s="5">
        <v>1.667</v>
      </c>
      <c r="D16" s="5">
        <v>1.5</v>
      </c>
      <c r="E16" s="4" t="s">
        <v>23</v>
      </c>
      <c r="F16" s="5" t="s">
        <v>15</v>
      </c>
      <c r="G16" s="5">
        <v>1.729</v>
      </c>
      <c r="H16" s="5">
        <v>1.37</v>
      </c>
    </row>
    <row r="17" spans="1:5" ht="12.75">
      <c r="A17" s="4" t="s">
        <v>24</v>
      </c>
      <c r="B17" s="5" t="s">
        <v>13</v>
      </c>
      <c r="C17" s="5">
        <v>1.667</v>
      </c>
      <c r="D17" s="5">
        <v>1.44</v>
      </c>
      <c r="E17" s="6"/>
    </row>
    <row r="18" spans="1:5" ht="12.75">
      <c r="A18" s="4" t="s">
        <v>25</v>
      </c>
      <c r="B18" s="5" t="s">
        <v>13</v>
      </c>
      <c r="C18" s="5">
        <v>1.625</v>
      </c>
      <c r="D18" s="5">
        <v>1.534</v>
      </c>
      <c r="E18" s="6"/>
    </row>
    <row r="20" spans="2:8" ht="12.75">
      <c r="B20" s="7" t="s">
        <v>26</v>
      </c>
      <c r="C20" s="8">
        <f>COUNT(C12:C18)</f>
        <v>7</v>
      </c>
      <c r="D20" s="8">
        <f>COUNT(D12:D18)</f>
        <v>7</v>
      </c>
      <c r="E20" s="6"/>
      <c r="F20" s="6"/>
      <c r="G20" s="8">
        <f>COUNT(G12:G18)</f>
        <v>5</v>
      </c>
      <c r="H20" s="8">
        <f>COUNT(H12:H18)</f>
        <v>5</v>
      </c>
    </row>
    <row r="21" spans="2:8" ht="12.75">
      <c r="B21" s="7" t="s">
        <v>27</v>
      </c>
      <c r="C21" s="9">
        <f>AVERAGE(C12:C18)</f>
        <v>1.654</v>
      </c>
      <c r="D21" s="9">
        <f>AVERAGE(D12:D18)</f>
        <v>1.5431428571428574</v>
      </c>
      <c r="E21" s="10"/>
      <c r="F21" s="10"/>
      <c r="G21" s="9">
        <f>AVERAGE(G12:G18)</f>
        <v>1.6572000000000002</v>
      </c>
      <c r="H21" s="9">
        <f>AVERAGE(H12:H18)</f>
        <v>1.4624000000000001</v>
      </c>
    </row>
    <row r="22" spans="2:8" ht="12.75">
      <c r="B22" s="7" t="s">
        <v>28</v>
      </c>
      <c r="C22" s="8">
        <f>STDEV(C12:C18)</f>
        <v>0.02858321185591291</v>
      </c>
      <c r="D22" s="8">
        <f>STDEV(D12:D18)</f>
        <v>0.12289077612718897</v>
      </c>
      <c r="E22" s="6"/>
      <c r="F22" s="6"/>
      <c r="G22" s="8">
        <f>STDEV(G12:G18)</f>
        <v>0.04914977110831749</v>
      </c>
      <c r="H22" s="8">
        <f>STDEV(H12:H18)</f>
        <v>0.16993763561965905</v>
      </c>
    </row>
    <row r="23" ht="12.75">
      <c r="B23" s="11"/>
    </row>
    <row r="24" ht="12.75">
      <c r="B24" s="11"/>
    </row>
    <row r="25" spans="2:5" ht="12.75">
      <c r="B25" s="12" t="s">
        <v>29</v>
      </c>
      <c r="C25" s="9">
        <f>C21-G21</f>
        <v>-0.0032000000000003137</v>
      </c>
      <c r="D25" s="9">
        <f>D21-H21</f>
        <v>0.08074285714285723</v>
      </c>
      <c r="E25" s="6"/>
    </row>
    <row r="26" spans="2:5" ht="12.75">
      <c r="B26" s="11"/>
      <c r="E26" s="6"/>
    </row>
    <row r="27" spans="2:5" ht="12.75">
      <c r="B27" s="7" t="s">
        <v>30</v>
      </c>
      <c r="C27" s="13"/>
      <c r="E27" s="6"/>
    </row>
    <row r="28" spans="2:5" ht="12.75">
      <c r="B28" s="7" t="s">
        <v>31</v>
      </c>
      <c r="E28" s="6"/>
    </row>
    <row r="29" spans="1:5" ht="12.75">
      <c r="A29" t="s">
        <v>32</v>
      </c>
      <c r="B29" s="14" t="s">
        <v>33</v>
      </c>
      <c r="C29" s="9">
        <f>SQRT((1/C20)+(1/G20))</f>
        <v>0.5855400437691199</v>
      </c>
      <c r="D29" s="9">
        <f>SQRT((1/D20)+(1/H20))</f>
        <v>0.5855400437691199</v>
      </c>
      <c r="E29" s="6"/>
    </row>
    <row r="30" spans="1:5" ht="12.75">
      <c r="A30" t="s">
        <v>34</v>
      </c>
      <c r="B30" s="7" t="s">
        <v>35</v>
      </c>
      <c r="C30" s="8">
        <f>C20+G20-2</f>
        <v>10</v>
      </c>
      <c r="D30" s="8">
        <f>D20+H20-2</f>
        <v>10</v>
      </c>
      <c r="E30" s="6"/>
    </row>
    <row r="31" spans="2:5" ht="12.75">
      <c r="B31" s="7" t="s">
        <v>36</v>
      </c>
      <c r="C31" s="9">
        <f>SQRT(((C20-1)*C22^2+(G20-1)*G22^2)/C30)</f>
        <v>0.038163857247400984</v>
      </c>
      <c r="D31" s="9">
        <f>SQRT(((D20-1)*D22^2+(H20-1)*H22^2)/D30)</f>
        <v>0.14357160483286982</v>
      </c>
      <c r="E31" s="6"/>
    </row>
    <row r="32" spans="2:5" ht="12.75">
      <c r="B32" s="7" t="s">
        <v>37</v>
      </c>
      <c r="C32" s="9">
        <f>(C21-G21)/(C31*C29)</f>
        <v>-0.1431993724608248</v>
      </c>
      <c r="D32" s="9">
        <f>(D21-H21)/(D31*D29)</f>
        <v>0.960459280706304</v>
      </c>
      <c r="E32" s="6"/>
    </row>
    <row r="33" spans="2:5" ht="12.75">
      <c r="B33" s="7" t="s">
        <v>38</v>
      </c>
      <c r="C33" s="9">
        <f>TINV(0.05,C30)</f>
        <v>2.2281388513906606</v>
      </c>
      <c r="D33" s="9">
        <f>TINV(0.05,D30)</f>
        <v>2.2281388513906606</v>
      </c>
      <c r="E33" s="6"/>
    </row>
    <row r="34" spans="2:4" ht="12.75">
      <c r="B34" s="7" t="s">
        <v>39</v>
      </c>
      <c r="C34" s="9">
        <f>TDIST(ABS(C32),C30,2)</f>
        <v>0.8889771310989614</v>
      </c>
      <c r="D34" s="9">
        <f>TDIST(ABS(D32),D30,2)</f>
        <v>0.3594714226644648</v>
      </c>
    </row>
    <row r="35" spans="2:4" ht="12.75">
      <c r="B35" s="7" t="s">
        <v>40</v>
      </c>
      <c r="C35" s="9">
        <f>1-C34</f>
        <v>0.11102286890103863</v>
      </c>
      <c r="D35" s="9">
        <f>1-D34</f>
        <v>0.6405285773355351</v>
      </c>
    </row>
    <row r="36" spans="2:4" ht="12.75">
      <c r="B36" s="15"/>
      <c r="C36" s="10"/>
      <c r="D36" s="10"/>
    </row>
    <row r="37" spans="1:4" ht="12.75">
      <c r="A37" t="s">
        <v>41</v>
      </c>
      <c r="B37" s="7" t="s">
        <v>42</v>
      </c>
      <c r="C37" s="9">
        <f>C33*C31*C29</f>
        <v>0.04979103051866646</v>
      </c>
      <c r="D37" s="9">
        <f>D33*D31*D29</f>
        <v>0.18731277898630572</v>
      </c>
    </row>
    <row r="38" spans="1:4" ht="12.75">
      <c r="A38" t="s">
        <v>43</v>
      </c>
      <c r="B38" s="14" t="s">
        <v>44</v>
      </c>
      <c r="C38" s="16">
        <f>C39-C37</f>
        <v>-0.05299103051866677</v>
      </c>
      <c r="D38" s="16">
        <f>D39-D37</f>
        <v>-0.10656992184344849</v>
      </c>
    </row>
    <row r="39" spans="2:4" ht="12.75">
      <c r="B39" s="14" t="s">
        <v>45</v>
      </c>
      <c r="C39" s="16">
        <f>C25</f>
        <v>-0.0032000000000003137</v>
      </c>
      <c r="D39" s="16">
        <f>D25</f>
        <v>0.08074285714285723</v>
      </c>
    </row>
    <row r="40" spans="2:4" ht="12.75">
      <c r="B40" s="14" t="s">
        <v>46</v>
      </c>
      <c r="C40" s="9">
        <f>C39+C37</f>
        <v>0.04659103051866614</v>
      </c>
      <c r="D40" s="9">
        <f>D39+D37</f>
        <v>0.26805563612916294</v>
      </c>
    </row>
    <row r="41" spans="2:4" ht="12.75">
      <c r="B41" s="1" t="s">
        <v>47</v>
      </c>
      <c r="C41" s="1"/>
      <c r="D41" s="1"/>
    </row>
    <row r="42" spans="2:4" ht="12.75">
      <c r="B42" s="1" t="s">
        <v>48</v>
      </c>
      <c r="C42" s="1"/>
      <c r="D42" s="1"/>
    </row>
    <row r="44" spans="1:8" ht="12.75">
      <c r="A44" s="1" t="s">
        <v>49</v>
      </c>
      <c r="B44" s="1"/>
      <c r="C44" s="1"/>
      <c r="D44" s="1"/>
      <c r="E44" s="1"/>
      <c r="F44" s="1"/>
      <c r="G44" s="1"/>
      <c r="H44" s="1"/>
    </row>
    <row r="45" spans="1:8" ht="12.75">
      <c r="A45" s="1" t="s">
        <v>50</v>
      </c>
      <c r="B45" s="1"/>
      <c r="C45" s="1"/>
      <c r="D45" s="1"/>
      <c r="E45" s="1"/>
      <c r="F45" s="1"/>
      <c r="G45" s="1"/>
      <c r="H45" s="1"/>
    </row>
    <row r="46" spans="1:8" ht="12.75">
      <c r="A46" s="1" t="s">
        <v>51</v>
      </c>
      <c r="B46" s="1"/>
      <c r="C46" s="1"/>
      <c r="D46" s="1"/>
      <c r="E46" s="1"/>
      <c r="F46" s="1"/>
      <c r="G46" s="1"/>
      <c r="H46" s="1"/>
    </row>
    <row r="48" spans="2:4" ht="12.75">
      <c r="B48" s="7" t="s">
        <v>26</v>
      </c>
      <c r="C48" s="8">
        <f>(2/(C25/(C33*C31))^2)</f>
        <v>1412.2743360003271</v>
      </c>
      <c r="D48" s="8">
        <f>(2/(D25/(D33*D31))^2)</f>
        <v>31.393763474807123</v>
      </c>
    </row>
    <row r="50" spans="1:8" ht="12.75">
      <c r="A50" s="1" t="s">
        <v>52</v>
      </c>
      <c r="B50" s="1"/>
      <c r="C50" s="1"/>
      <c r="D50" s="1"/>
      <c r="E50" s="1"/>
      <c r="F50" s="1"/>
      <c r="G50" s="1"/>
      <c r="H50" s="1"/>
    </row>
    <row r="51" ht="12.75">
      <c r="B51" t="s">
        <v>53</v>
      </c>
    </row>
    <row r="52" ht="12.75">
      <c r="B52" s="17">
        <f>(1+SQRT(5))/2</f>
        <v>1.618033988749895</v>
      </c>
    </row>
  </sheetData>
  <mergeCells count="15">
    <mergeCell ref="A1:B1"/>
    <mergeCell ref="A2:C2"/>
    <mergeCell ref="A3:J3"/>
    <mergeCell ref="A4:I4"/>
    <mergeCell ref="A5:E5"/>
    <mergeCell ref="A6:E6"/>
    <mergeCell ref="A7:E7"/>
    <mergeCell ref="A8:G8"/>
    <mergeCell ref="A9:H9"/>
    <mergeCell ref="B41:D41"/>
    <mergeCell ref="B42:D42"/>
    <mergeCell ref="A44:H44"/>
    <mergeCell ref="A45:H45"/>
    <mergeCell ref="A46:H46"/>
    <mergeCell ref="A50:H50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Lee Ling</dc:creator>
  <cp:keywords/>
  <dc:description/>
  <cp:lastModifiedBy>Dana Lee Ling</cp:lastModifiedBy>
  <cp:lastPrinted>2005-03-11T02:42:08Z</cp:lastPrinted>
  <dcterms:created xsi:type="dcterms:W3CDTF">2005-03-10T21:43:41Z</dcterms:created>
  <dcterms:modified xsi:type="dcterms:W3CDTF">2005-12-04T20:25:02Z</dcterms:modified>
  <cp:category/>
  <cp:version/>
  <cp:contentType/>
  <cp:contentStatus/>
  <cp:revision>10</cp:revision>
</cp:coreProperties>
</file>