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<sst xmlns="http://schemas.openxmlformats.org/spreadsheetml/2006/main" count="36" uniqueCount="20">
  <si>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Month</t>
  </si>
  <si>
    <t>Month num</t>
  </si>
  <si>
    <t>Original data from http://www.trendmicro.co.uk 
© 2006 by Trend Micro Incorporated.</t>
  </si>
  <si>
    <t>Jan</t>
  </si>
  <si>
    <t>Feb</t>
  </si>
  <si>
    <t>Slope</t>
  </si>
  <si>
    <t>Mar</t>
  </si>
  <si>
    <t>Intercept</t>
  </si>
  <si>
    <t>Apr</t>
  </si>
  <si>
    <t>Correlation</t>
  </si>
  <si>
    <t>May</t>
  </si>
  <si>
    <t>Jun</t>
  </si>
  <si>
    <t>Jul</t>
  </si>
  <si>
    <t>Aug</t>
  </si>
  <si>
    <t>Sept</t>
  </si>
  <si>
    <t>Oct</t>
  </si>
  <si>
    <t>Nov</t>
  </si>
  <si>
    <t>Dec</t>
  </si>
  <si>
    <t>Sum</t>
  </si>
  <si>
    <t>Total threat reports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</si>
</sst>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6.3"/>
      <name val="Arial"/>
      <family val="5"/>
    </font>
    <font>
      <sz val="7.3"/>
      <name val="Arial"/>
      <family val="5"/>
    </font>
    <font>
      <sz val="9.4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right" wrapText="1"/>
    </xf>
    <xf numFmtId="164" fontId="0" fillId="3" borderId="0" xfId="0" applyFont="1" applyFill="1" applyAlignment="1">
      <alignment horizontal="right" wrapText="1"/>
    </xf>
    <xf numFmtId="164" fontId="0" fillId="0" borderId="1" xfId="0" applyFont="1" applyBorder="1" applyAlignment="1">
      <alignment/>
    </xf>
    <xf numFmtId="164" fontId="0" fillId="0" borderId="0" xfId="0" applyAlignment="1">
      <alignment wrapText="1"/>
    </xf>
    <xf numFmtId="164" fontId="0" fillId="4" borderId="0" xfId="0" applyFill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/>
    </xf>
    <xf numFmtId="164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0E0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FFA0"/>
      <rgbColor rgb="00C0FF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Sheet1!$B$2:$B$13</c:f>
              <c:numCache/>
            </c:numRef>
          </c:xVal>
          <c:yVal>
            <c:numRef>
              <c:f>Sheet1!$C$2:$C$13</c:f>
              <c:numCache/>
            </c:numRef>
          </c:yVal>
          <c:smooth val="0"/>
        </c:ser>
        <c:axId val="55190780"/>
        <c:axId val="26954973"/>
      </c:scatterChart>
      <c:valAx>
        <c:axId val="5519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Month num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26954973"/>
        <c:crosses val="autoZero"/>
        <c:crossBetween val="midCat"/>
        <c:dispUnits/>
      </c:valAx>
      <c:valAx>
        <c:axId val="2695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Threats in 10000s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5519078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4</xdr:col>
      <xdr:colOff>619125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143500"/>
        <a:ext cx="39719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30">
      <selection activeCell="A1" sqref="A1"/>
    </sheetView>
  </sheetViews>
  <sheetFormatPr defaultColWidth="12.57421875" defaultRowHeight="12.75"/>
  <cols>
    <col min="1" max="1" width="7.57421875" style="0" customWidth="1"/>
    <col min="3" max="3" width="18.28125" style="0" customWidth="1"/>
    <col min="4" max="16384" width="11.8515625" style="0" customWidth="1"/>
  </cols>
  <sheetData>
    <row r="1" spans="1:6" ht="36.75" customHeight="1">
      <c r="A1" s="1" t="s">
        <v>0</v>
      </c>
      <c r="B1" s="2" t="s">
        <v>1</v>
      </c>
      <c r="C1" s="3" t="str">
        <f>"Grayware Threats in "&amp;F19&amp;"s"</f>
        <v>Grayware Threats in 10000s</v>
      </c>
      <c r="D1" s="4" t="s">
        <v>2</v>
      </c>
      <c r="E1" s="4"/>
      <c r="F1" s="4"/>
    </row>
    <row r="2" spans="1:6" ht="12.75">
      <c r="A2" s="5" t="s">
        <v>3</v>
      </c>
      <c r="B2" s="5">
        <v>1</v>
      </c>
      <c r="C2" s="5">
        <f>ROUND(F3*F$18/F$19,0)</f>
        <v>59</v>
      </c>
      <c r="D2" s="6"/>
      <c r="F2" s="7"/>
    </row>
    <row r="3" spans="1:6" ht="12.75">
      <c r="A3" s="5" t="s">
        <v>4</v>
      </c>
      <c r="B3" s="5">
        <v>2</v>
      </c>
      <c r="C3" s="5">
        <f>ROUND(F4*F$18/F$19,0)</f>
        <v>65</v>
      </c>
      <c r="D3" s="8" t="s">
        <v>5</v>
      </c>
      <c r="E3" s="9">
        <f>SLOPE(C2:C13,B2:B13)</f>
        <v>5.321678321678322</v>
      </c>
      <c r="F3" s="7">
        <v>100</v>
      </c>
    </row>
    <row r="4" spans="1:6" ht="12.75">
      <c r="A4" s="5" t="s">
        <v>6</v>
      </c>
      <c r="B4" s="5">
        <v>3</v>
      </c>
      <c r="C4" s="5">
        <f>ROUND(F5*F$18/F$19,0)</f>
        <v>82</v>
      </c>
      <c r="D4" s="8" t="s">
        <v>7</v>
      </c>
      <c r="E4" s="9">
        <f>INTERCEPT(C2:C13,B2:B13)</f>
        <v>57.075757575757564</v>
      </c>
      <c r="F4" s="7">
        <v>110</v>
      </c>
    </row>
    <row r="5" spans="1:6" ht="12.75">
      <c r="A5" s="5" t="s">
        <v>8</v>
      </c>
      <c r="B5" s="5">
        <v>4</v>
      </c>
      <c r="C5" s="5">
        <f>ROUND(F6*F$18/F$19,0)</f>
        <v>76</v>
      </c>
      <c r="D5" s="8" t="s">
        <v>9</v>
      </c>
      <c r="E5" s="9">
        <f>CORREL(C2:C13,B2:B13)</f>
        <v>0.9639173767057512</v>
      </c>
      <c r="F5" s="7">
        <v>140</v>
      </c>
    </row>
    <row r="6" spans="1:6" ht="12.75">
      <c r="A6" s="5" t="s">
        <v>10</v>
      </c>
      <c r="B6" s="5">
        <v>5</v>
      </c>
      <c r="C6" s="5">
        <f>ROUND(F7*F$18/F$19,0)</f>
        <v>88</v>
      </c>
      <c r="F6" s="7">
        <v>130</v>
      </c>
    </row>
    <row r="7" spans="1:6" ht="12.75">
      <c r="A7" s="5" t="s">
        <v>11</v>
      </c>
      <c r="B7" s="5">
        <v>6</v>
      </c>
      <c r="C7" s="5">
        <f>ROUND(F8*F$18/F$19,0)</f>
        <v>91</v>
      </c>
      <c r="F7" s="7">
        <v>150</v>
      </c>
    </row>
    <row r="8" spans="1:6" ht="12.75">
      <c r="A8" s="5" t="s">
        <v>12</v>
      </c>
      <c r="B8" s="5">
        <v>7</v>
      </c>
      <c r="C8" s="5">
        <f>ROUND(F9*F$18/F$19,0)</f>
        <v>94</v>
      </c>
      <c r="F8" s="7">
        <v>155</v>
      </c>
    </row>
    <row r="9" spans="1:6" ht="12.75">
      <c r="A9" s="5" t="s">
        <v>13</v>
      </c>
      <c r="B9" s="5">
        <v>8</v>
      </c>
      <c r="C9" s="5">
        <f>ROUND(F10*F$18/F$19,0)</f>
        <v>91</v>
      </c>
      <c r="F9" s="7">
        <v>160</v>
      </c>
    </row>
    <row r="10" spans="1:6" ht="12.75">
      <c r="A10" s="5" t="s">
        <v>14</v>
      </c>
      <c r="B10" s="5">
        <v>9</v>
      </c>
      <c r="C10" s="5">
        <f>ROUND(F11*F$18/F$19,0)</f>
        <v>100</v>
      </c>
      <c r="F10" s="7">
        <v>155</v>
      </c>
    </row>
    <row r="11" spans="1:6" ht="12.75">
      <c r="A11" s="5" t="s">
        <v>15</v>
      </c>
      <c r="B11" s="5">
        <v>10</v>
      </c>
      <c r="C11" s="5">
        <f>ROUND(F12*F$18/F$19,0)</f>
        <v>118</v>
      </c>
      <c r="F11" s="7">
        <v>170</v>
      </c>
    </row>
    <row r="12" spans="1:6" ht="12.75">
      <c r="A12" s="5" t="s">
        <v>16</v>
      </c>
      <c r="B12" s="5">
        <v>11</v>
      </c>
      <c r="C12" s="5">
        <f>ROUND(F13*F$18/F$19,0)</f>
        <v>112</v>
      </c>
      <c r="F12" s="7">
        <v>200</v>
      </c>
    </row>
    <row r="13" spans="1:6" ht="12.75">
      <c r="A13" s="5" t="s">
        <v>17</v>
      </c>
      <c r="B13" s="5">
        <v>12</v>
      </c>
      <c r="C13" s="5">
        <f>ROUND(F14*F$18/F$19,0)</f>
        <v>124</v>
      </c>
      <c r="F13" s="7">
        <v>190</v>
      </c>
    </row>
    <row r="14" spans="1:6" ht="12.75">
      <c r="A14" s="10" t="s">
        <v>3</v>
      </c>
      <c r="B14" s="10">
        <v>13</v>
      </c>
      <c r="C14" s="10">
        <f>E$3*B14+E$4</f>
        <v>126.25757575757575</v>
      </c>
      <c r="F14" s="7">
        <v>210</v>
      </c>
    </row>
    <row r="15" spans="1:3" ht="12.75">
      <c r="A15" s="10" t="s">
        <v>4</v>
      </c>
      <c r="B15" s="10">
        <v>14</v>
      </c>
      <c r="C15" s="10">
        <f>E$3*B15+E$4</f>
        <v>131.57925407925407</v>
      </c>
    </row>
    <row r="16" spans="1:6" ht="12.75">
      <c r="A16" s="10" t="s">
        <v>6</v>
      </c>
      <c r="B16" s="10">
        <v>15</v>
      </c>
      <c r="C16" s="10">
        <f>E$3*B16+E$4</f>
        <v>136.9009324009324</v>
      </c>
      <c r="E16" s="8" t="s">
        <v>18</v>
      </c>
      <c r="F16" s="9">
        <f>SUM(F3:F15)</f>
        <v>1870</v>
      </c>
    </row>
    <row r="17" spans="1:6" ht="12.75">
      <c r="A17" s="10" t="s">
        <v>8</v>
      </c>
      <c r="B17" s="10">
        <v>16</v>
      </c>
      <c r="C17" s="10">
        <f>E$3*B17+E$4</f>
        <v>142.2226107226107</v>
      </c>
      <c r="E17" s="8" t="s">
        <v>19</v>
      </c>
      <c r="F17">
        <v>11000000</v>
      </c>
    </row>
    <row r="18" spans="1:6" ht="12.75">
      <c r="A18" s="10" t="s">
        <v>10</v>
      </c>
      <c r="B18" s="10">
        <v>17</v>
      </c>
      <c r="C18" s="10">
        <f>E$3*B18+E$4</f>
        <v>147.54428904428903</v>
      </c>
      <c r="F18" s="9">
        <f>F17/F16</f>
        <v>5882.35294117647</v>
      </c>
    </row>
    <row r="19" spans="1:6" ht="12.75">
      <c r="A19" s="10" t="s">
        <v>11</v>
      </c>
      <c r="B19" s="10">
        <v>18</v>
      </c>
      <c r="C19" s="10">
        <f>E$3*B19+E$4</f>
        <v>152.86596736596735</v>
      </c>
      <c r="F19">
        <v>10000</v>
      </c>
    </row>
    <row r="20" spans="1:3" ht="12.75">
      <c r="A20" s="10" t="s">
        <v>12</v>
      </c>
      <c r="B20" s="10">
        <v>19</v>
      </c>
      <c r="C20" s="10">
        <f>E$3*B20+E$4</f>
        <v>158.18764568764567</v>
      </c>
    </row>
    <row r="21" spans="1:3" ht="12.75">
      <c r="A21" s="10" t="s">
        <v>13</v>
      </c>
      <c r="B21" s="10">
        <v>20</v>
      </c>
      <c r="C21" s="10">
        <f>E$3*B21+E$4</f>
        <v>163.509324009324</v>
      </c>
    </row>
    <row r="22" spans="1:3" ht="12.75">
      <c r="A22" s="10" t="s">
        <v>14</v>
      </c>
      <c r="B22" s="10">
        <v>21</v>
      </c>
      <c r="C22" s="10">
        <f>E$3*B22+E$4</f>
        <v>168.8310023310023</v>
      </c>
    </row>
    <row r="23" spans="1:3" ht="12.75">
      <c r="A23" s="10" t="s">
        <v>15</v>
      </c>
      <c r="B23" s="10">
        <v>22</v>
      </c>
      <c r="C23" s="10">
        <f>E$3*B23+E$4</f>
        <v>174.15268065268066</v>
      </c>
    </row>
    <row r="24" spans="1:3" ht="12.75">
      <c r="A24" s="10" t="s">
        <v>16</v>
      </c>
      <c r="B24" s="10">
        <v>23</v>
      </c>
      <c r="C24" s="10">
        <f>E$3*B24+E$4</f>
        <v>179.47435897435895</v>
      </c>
    </row>
    <row r="25" spans="1:3" ht="12.75">
      <c r="A25" s="10" t="s">
        <v>17</v>
      </c>
      <c r="B25" s="10">
        <v>24</v>
      </c>
      <c r="C25" s="10">
        <f>E$3*B25+E$4</f>
        <v>184.7960372960373</v>
      </c>
    </row>
    <row r="26" spans="1:3" ht="12.75">
      <c r="A26" s="10" t="s">
        <v>3</v>
      </c>
      <c r="B26" s="10">
        <v>25</v>
      </c>
      <c r="C26" s="10">
        <f>E$3*B26+E$4</f>
        <v>190.11771561771562</v>
      </c>
    </row>
    <row r="27" spans="1:3" ht="12.75">
      <c r="A27" s="10" t="s">
        <v>4</v>
      </c>
      <c r="B27" s="10">
        <v>26</v>
      </c>
      <c r="C27" s="10">
        <f>E$3*B27+E$4</f>
        <v>195.43939393939394</v>
      </c>
    </row>
    <row r="28" spans="1:3" ht="12.75">
      <c r="A28" s="10" t="s">
        <v>6</v>
      </c>
      <c r="B28" s="10">
        <v>27</v>
      </c>
      <c r="C28" s="10">
        <f>E$3*B28+E$4</f>
        <v>200.76107226107226</v>
      </c>
    </row>
    <row r="29" spans="1:3" ht="12.75">
      <c r="A29" s="10" t="s">
        <v>8</v>
      </c>
      <c r="B29" s="10">
        <v>28</v>
      </c>
      <c r="C29" s="10">
        <f>E$3*B29+E$4</f>
        <v>206.08275058275058</v>
      </c>
    </row>
  </sheetData>
  <mergeCells count="1">
    <mergeCell ref="D1:F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2006-09-12T21:35:09Z</cp:lastPrinted>
  <dcterms:created xsi:type="dcterms:W3CDTF">2006-09-06T08:01:31Z</dcterms:created>
  <dcterms:modified xsi:type="dcterms:W3CDTF">2006-09-07T01:44:17Z</dcterms:modified>
  <cp:category/>
  <cp:version/>
  <cp:contentType/>
  <cp:contentStatus/>
  <cp:revision>4</cp:revision>
</cp:coreProperties>
</file>