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0"/>
  </bookViews>
  <sheets>
    <sheet name="Pohnpei Gubernatorial 2003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<sst xmlns="http://schemas.openxmlformats.org/spreadsheetml/2006/main" count="74" uniqueCount="31">
  <si>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Candidate</t>
  </si>
  <si>
    <t>WI</t>
  </si>
  <si>
    <t>q</t>
  </si>
  <si>
    <t>stdev</t>
  </si>
  <si>
    <t>se</t>
  </si>
  <si>
    <t>low</t>
  </si>
  <si>
    <t>mean</t>
  </si>
  <si>
    <t>high</t>
  </si>
  <si>
    <t>n</t>
  </si>
  <si>
    <t>DP</t>
  </si>
  <si>
    <t>JD</t>
  </si>
  <si>
    <t>z</t>
  </si>
  <si>
    <t>E</t>
  </si>
  <si>
    <t>c</t>
  </si>
  <si>
    <t>C. Edward</t>
  </si>
  <si>
    <t>J. Yakana</t>
  </si>
  <si>
    <t>M. Rosario</t>
  </si>
  <si>
    <t>J. Weilbacher</t>
  </si>
  <si>
    <t>W. Iriarte</t>
  </si>
  <si>
    <t>D. Pangelinan</t>
  </si>
  <si>
    <t>J. David</t>
  </si>
  <si>
    <t>H. Ehsa</t>
  </si>
  <si>
    <t>S. Salvador</t>
  </si>
  <si>
    <t>Undecided</t>
  </si>
  <si>
    <t>Adjusted for undecided</t>
  </si>
  <si>
    <t>Was the sample random?</t>
  </si>
  <si>
    <t>Was it representative -</t>
  </si>
  <si>
    <t xml:space="preserve">taken from all around </t>
  </si>
  <si>
    <t>Pohnpei?</t>
  </si>
  <si>
    <t>WHO asked the questions?</t>
  </si>
  <si>
    <t>Everyone is related…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</si>
</sst>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5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8"/>
      <name val="Tahoma"/>
      <family val="2"/>
    </font>
    <font>
      <sz val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right"/>
    </xf>
    <xf numFmtId="0" fontId="8" fillId="0" borderId="1" xfId="0" applyFont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55"/>
          <c:w val="0.913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'Pohnpei Gubernatorial 2003'!$B$6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2003'!$A$7:$A$9</c:f>
              <c:strCache/>
            </c:strRef>
          </c:cat>
          <c:val>
            <c:numRef>
              <c:f>'Pohnpei Gubernatorial 2003'!$B$7:$B$9</c:f>
              <c:numCache/>
            </c:numRef>
          </c:val>
          <c:smooth val="0"/>
        </c:ser>
        <c:ser>
          <c:idx val="1"/>
          <c:order val="1"/>
          <c:tx>
            <c:strRef>
              <c:f>'Pohnpei Gubernatorial 2003'!$C$6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2003'!$A$7:$A$9</c:f>
              <c:strCache/>
            </c:strRef>
          </c:cat>
          <c:val>
            <c:numRef>
              <c:f>'Pohnpei Gubernatorial 2003'!$C$7:$C$9</c:f>
              <c:numCache/>
            </c:numRef>
          </c:val>
          <c:smooth val="0"/>
        </c:ser>
        <c:ser>
          <c:idx val="2"/>
          <c:order val="2"/>
          <c:tx>
            <c:strRef>
              <c:f>'Pohnpei Gubernatorial 2003'!$D$6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'Pohnpei Gubernatorial 2003'!$A$7:$A$9</c:f>
              <c:strCache/>
            </c:strRef>
          </c:cat>
          <c:val>
            <c:numRef>
              <c:f>'Pohnpei Gubernatorial 2003'!$D$7:$D$9</c:f>
              <c:numCache/>
            </c:numRef>
          </c:val>
          <c:smooth val="0"/>
        </c:ser>
        <c:hiLowLines>
          <c:spPr>
            <a:ln w="38100">
              <a:solidFill>
                <a:srgbClr val="3366FF"/>
              </a:solidFill>
            </a:ln>
          </c:spPr>
        </c:hiLowLines>
        <c:axId val="51492594"/>
        <c:axId val="60780163"/>
      </c:lineChart>
      <c:catAx>
        <c:axId val="51492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60780163"/>
        <c:crosses val="autoZero"/>
        <c:auto val="1"/>
        <c:lblOffset val="100"/>
        <c:noMultiLvlLbl val="0"/>
      </c:catAx>
      <c:valAx>
        <c:axId val="60780163"/>
        <c:scaling>
          <c:orientation val="minMax"/>
          <c:min val="0.1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514925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5"/>
          <c:y val="0.03425"/>
          <c:w val="0.281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31"/>
          <c:w val="0.897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'Pohnpei Gubernatorial 2003'!$B$11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2003'!$A$12:$A$14</c:f>
              <c:strCache/>
            </c:strRef>
          </c:cat>
          <c:val>
            <c:numRef>
              <c:f>'Pohnpei Gubernatorial 2003'!$B$12:$B$14</c:f>
              <c:numCache/>
            </c:numRef>
          </c:val>
          <c:smooth val="0"/>
        </c:ser>
        <c:ser>
          <c:idx val="1"/>
          <c:order val="1"/>
          <c:tx>
            <c:strRef>
              <c:f>'Pohnpei Gubernatorial 2003'!$C$11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2003'!$A$12:$A$14</c:f>
              <c:strCache/>
            </c:strRef>
          </c:cat>
          <c:val>
            <c:numRef>
              <c:f>'Pohnpei Gubernatorial 2003'!$C$12:$C$14</c:f>
              <c:numCache/>
            </c:numRef>
          </c:val>
          <c:smooth val="0"/>
        </c:ser>
        <c:ser>
          <c:idx val="2"/>
          <c:order val="2"/>
          <c:tx>
            <c:strRef>
              <c:f>'Pohnpei Gubernatorial 2003'!$D$11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'Pohnpei Gubernatorial 2003'!$A$12:$A$14</c:f>
              <c:strCache/>
            </c:strRef>
          </c:cat>
          <c:val>
            <c:numRef>
              <c:f>'Pohnpei Gubernatorial 2003'!$D$12:$D$14</c:f>
              <c:numCache/>
            </c:numRef>
          </c:val>
          <c:smooth val="0"/>
        </c:ser>
        <c:hiLowLines>
          <c:spPr>
            <a:ln w="38100">
              <a:solidFill>
                <a:srgbClr val="FF6600"/>
              </a:solidFill>
            </a:ln>
          </c:spPr>
        </c:hiLowLines>
        <c:axId val="10150556"/>
        <c:axId val="24246141"/>
      </c:lineChart>
      <c:catAx>
        <c:axId val="10150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46141"/>
        <c:crosses val="autoZero"/>
        <c:auto val="1"/>
        <c:lblOffset val="100"/>
        <c:noMultiLvlLbl val="0"/>
      </c:catAx>
      <c:valAx>
        <c:axId val="24246141"/>
        <c:scaling>
          <c:orientation val="minMax"/>
          <c:min val="0.19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0150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5"/>
          <c:y val="0.03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792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'Pohnpei Gubernatorial 2003'!$B$19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2003'!$A$20:$A$22</c:f>
              <c:strCache/>
            </c:strRef>
          </c:cat>
          <c:val>
            <c:numRef>
              <c:f>'Pohnpei Gubernatorial 2003'!$B$20:$B$22</c:f>
              <c:numCache/>
            </c:numRef>
          </c:val>
          <c:smooth val="0"/>
        </c:ser>
        <c:ser>
          <c:idx val="1"/>
          <c:order val="1"/>
          <c:tx>
            <c:strRef>
              <c:f>'Pohnpei Gubernatorial 2003'!$C$19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'Pohnpei Gubernatorial 2003'!$A$20:$A$22</c:f>
              <c:strCache/>
            </c:strRef>
          </c:cat>
          <c:val>
            <c:numRef>
              <c:f>'Pohnpei Gubernatorial 2003'!$C$20:$C$22</c:f>
              <c:numCache/>
            </c:numRef>
          </c:val>
          <c:smooth val="0"/>
        </c:ser>
        <c:ser>
          <c:idx val="2"/>
          <c:order val="2"/>
          <c:tx>
            <c:strRef>
              <c:f>'Pohnpei Gubernatorial 2003'!$D$19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CC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'Pohnpei Gubernatorial 2003'!$A$20:$A$22</c:f>
              <c:strCache/>
            </c:strRef>
          </c:cat>
          <c:val>
            <c:numRef>
              <c:f>'Pohnpei Gubernatorial 2003'!$D$20:$D$22</c:f>
              <c:numCache/>
            </c:numRef>
          </c:val>
          <c:smooth val="0"/>
        </c:ser>
        <c:hiLowLines>
          <c:spPr>
            <a:ln w="38100">
              <a:solidFill>
                <a:srgbClr val="CC99FF"/>
              </a:solidFill>
            </a:ln>
          </c:spPr>
        </c:hiLowLines>
        <c:axId val="16888678"/>
        <c:axId val="17780375"/>
      </c:lineChart>
      <c:catAx>
        <c:axId val="16888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7780375"/>
        <c:crosses val="autoZero"/>
        <c:auto val="1"/>
        <c:lblOffset val="100"/>
        <c:noMultiLvlLbl val="0"/>
      </c:catAx>
      <c:valAx>
        <c:axId val="17780375"/>
        <c:scaling>
          <c:orientation val="minMax"/>
          <c:max val="0.49"/>
          <c:min val="0.19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ahoma"/>
                <a:ea typeface="Tahoma"/>
                <a:cs typeface="Tahoma"/>
              </a:defRPr>
            </a:pPr>
          </a:p>
        </c:txPr>
        <c:crossAx val="1688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2805"/>
          <c:w val="0.1405"/>
          <c:h val="0.2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47625</xdr:rowOff>
    </xdr:from>
    <xdr:to>
      <xdr:col>7</xdr:col>
      <xdr:colOff>400050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2038350" y="695325"/>
        <a:ext cx="1847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4</xdr:row>
      <xdr:rowOff>28575</xdr:rowOff>
    </xdr:from>
    <xdr:to>
      <xdr:col>11</xdr:col>
      <xdr:colOff>447675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3962400" y="676275"/>
        <a:ext cx="176212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85725</xdr:colOff>
      <xdr:row>36</xdr:row>
      <xdr:rowOff>28575</xdr:rowOff>
    </xdr:from>
    <xdr:to>
      <xdr:col>10</xdr:col>
      <xdr:colOff>419100</xdr:colOff>
      <xdr:row>48</xdr:row>
      <xdr:rowOff>38100</xdr:rowOff>
    </xdr:to>
    <xdr:graphicFrame>
      <xdr:nvGraphicFramePr>
        <xdr:cNvPr id="3" name="Chart 4"/>
        <xdr:cNvGraphicFramePr/>
      </xdr:nvGraphicFramePr>
      <xdr:xfrm>
        <a:off x="1647825" y="5857875"/>
        <a:ext cx="36099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25">
      <selection activeCell="A45" sqref="A45"/>
    </sheetView>
  </sheetViews>
  <sheetFormatPr defaultColWidth="9.140625" defaultRowHeight="12.75"/>
  <cols>
    <col min="1" max="1" width="10.28125" style="0" customWidth="1"/>
    <col min="2" max="3" width="6.57421875" style="0" customWidth="1"/>
    <col min="4" max="4" width="6.140625" style="0" customWidth="1"/>
    <col min="5" max="5" width="7.57421875" style="0" customWidth="1"/>
    <col min="6" max="6" width="8.57421875" style="0" customWidth="1"/>
    <col min="7" max="8" width="6.57421875" style="0" customWidth="1"/>
    <col min="9" max="9" width="7.140625" style="0" customWidth="1"/>
    <col min="10" max="11" width="6.57421875" style="0" customWidth="1"/>
  </cols>
  <sheetData>
    <row r="1" spans="1:10" ht="12.75">
      <c r="A1" s="5" t="s">
        <v>0</v>
      </c>
      <c r="B1" s="6" t="s">
        <v>8</v>
      </c>
      <c r="C1" s="6" t="s">
        <v>6</v>
      </c>
      <c r="D1" s="7" t="s">
        <v>2</v>
      </c>
      <c r="E1" s="6" t="s">
        <v>3</v>
      </c>
      <c r="F1" s="6" t="s">
        <v>4</v>
      </c>
      <c r="G1" s="6" t="s">
        <v>11</v>
      </c>
      <c r="H1" s="8" t="s">
        <v>12</v>
      </c>
      <c r="I1" s="6" t="s">
        <v>5</v>
      </c>
      <c r="J1" s="6" t="s">
        <v>7</v>
      </c>
    </row>
    <row r="2" spans="1:10" ht="12.75">
      <c r="A2" s="16" t="s">
        <v>18</v>
      </c>
      <c r="B2" s="9">
        <v>75</v>
      </c>
      <c r="C2" s="9">
        <v>0.4</v>
      </c>
      <c r="D2" s="10">
        <f>1-C2</f>
        <v>0.6</v>
      </c>
      <c r="E2" s="11">
        <f>SQRT(C2*D2/B2)</f>
        <v>0.0565685424949238</v>
      </c>
      <c r="F2" s="12">
        <f>E2/SQRT(B2)</f>
        <v>0.006531972647421808</v>
      </c>
      <c r="G2" s="14">
        <f>ABS(NORMSINV(NORMSDIST(1)))</f>
        <v>1.0000007932831068</v>
      </c>
      <c r="H2" s="15">
        <f>G2*F2</f>
        <v>0.0065319778291253626</v>
      </c>
      <c r="I2" s="13">
        <f>C2-H2</f>
        <v>0.3934680221708747</v>
      </c>
      <c r="J2" s="13">
        <f>C2+H2</f>
        <v>0.40653197782912537</v>
      </c>
    </row>
    <row r="3" spans="1:10" ht="12.75">
      <c r="A3" s="16" t="s">
        <v>19</v>
      </c>
      <c r="B3" s="9">
        <v>75</v>
      </c>
      <c r="C3" s="9">
        <v>0.32</v>
      </c>
      <c r="D3" s="10">
        <f>1-C3</f>
        <v>0.6799999999999999</v>
      </c>
      <c r="E3" s="11">
        <f>SQRT(C3*D3/B3)</f>
        <v>0.05386402633793108</v>
      </c>
      <c r="F3" s="12">
        <f>E3/SQRT(B3)</f>
        <v>0.0062196820211683195</v>
      </c>
      <c r="G3" s="14">
        <f>ABS(NORMSINV(NORMSDIST(1)))</f>
        <v>1.0000007932831068</v>
      </c>
      <c r="H3" s="15">
        <f>G3*F3</f>
        <v>0.006219686955136997</v>
      </c>
      <c r="I3" s="13">
        <f>C3-H3</f>
        <v>0.31378031304486304</v>
      </c>
      <c r="J3" s="13">
        <f>C3+H3</f>
        <v>0.326219686955137</v>
      </c>
    </row>
    <row r="4" spans="1:10" ht="12.75">
      <c r="A4" s="16" t="s">
        <v>20</v>
      </c>
      <c r="B4" s="9">
        <v>75</v>
      </c>
      <c r="C4" s="9">
        <v>0.21</v>
      </c>
      <c r="D4" s="10">
        <f>1-C4</f>
        <v>0.79</v>
      </c>
      <c r="E4" s="11">
        <f>SQRT(C4*D4/B4)</f>
        <v>0.047031904065219385</v>
      </c>
      <c r="F4" s="12">
        <f>E4/SQRT(B4)</f>
        <v>0.005430776494511013</v>
      </c>
      <c r="G4" s="14">
        <f>ABS(NORMSINV(NORMSDIST(1)))</f>
        <v>1.0000007932831068</v>
      </c>
      <c r="H4" s="15">
        <f>G4*F4</f>
        <v>0.005430780802654262</v>
      </c>
      <c r="I4" s="13">
        <f>C4-H4</f>
        <v>0.20456921919734572</v>
      </c>
      <c r="J4" s="13">
        <f>C4+H4</f>
        <v>0.21543078080265426</v>
      </c>
    </row>
    <row r="6" spans="1:4" ht="12.75">
      <c r="A6" s="5" t="s">
        <v>0</v>
      </c>
      <c r="B6" s="6" t="s">
        <v>5</v>
      </c>
      <c r="C6" s="6" t="s">
        <v>7</v>
      </c>
      <c r="D6" s="6" t="s">
        <v>6</v>
      </c>
    </row>
    <row r="7" spans="1:4" ht="12.75">
      <c r="A7" s="9" t="s">
        <v>1</v>
      </c>
      <c r="B7" s="13">
        <f>I2</f>
        <v>0.3934680221708747</v>
      </c>
      <c r="C7" s="13">
        <f>J2</f>
        <v>0.40653197782912537</v>
      </c>
      <c r="D7" s="9">
        <f>C2</f>
        <v>0.4</v>
      </c>
    </row>
    <row r="8" spans="1:4" ht="12.75">
      <c r="A8" s="9" t="s">
        <v>9</v>
      </c>
      <c r="B8" s="13">
        <f>I3</f>
        <v>0.31378031304486304</v>
      </c>
      <c r="C8" s="13">
        <f>J3</f>
        <v>0.326219686955137</v>
      </c>
      <c r="D8" s="9">
        <f>C3</f>
        <v>0.32</v>
      </c>
    </row>
    <row r="9" spans="1:4" ht="12.75">
      <c r="A9" s="9" t="s">
        <v>10</v>
      </c>
      <c r="B9" s="13">
        <f>I4</f>
        <v>0.20456921919734572</v>
      </c>
      <c r="C9" s="13">
        <f>J4</f>
        <v>0.21543078080265426</v>
      </c>
      <c r="D9" s="9">
        <f>C4</f>
        <v>0.21</v>
      </c>
    </row>
    <row r="11" spans="1:4" ht="12.75">
      <c r="A11" s="1" t="s">
        <v>0</v>
      </c>
      <c r="B11" s="2" t="s">
        <v>5</v>
      </c>
      <c r="C11" s="2" t="s">
        <v>7</v>
      </c>
      <c r="D11" s="2" t="s">
        <v>6</v>
      </c>
    </row>
    <row r="12" spans="1:4" ht="12.75">
      <c r="A12" s="9" t="s">
        <v>1</v>
      </c>
      <c r="B12" s="13">
        <f>J26</f>
        <v>0.38166433180904036</v>
      </c>
      <c r="C12" s="13">
        <f>K26</f>
        <v>0.4183356681909597</v>
      </c>
      <c r="D12" s="9">
        <f>C26</f>
        <v>0.4</v>
      </c>
    </row>
    <row r="13" spans="1:4" ht="12.75">
      <c r="A13" s="9" t="s">
        <v>9</v>
      </c>
      <c r="B13" s="13">
        <f>J27</f>
        <v>0.30254095172330026</v>
      </c>
      <c r="C13" s="13">
        <f>K27</f>
        <v>0.33745904827669976</v>
      </c>
      <c r="D13" s="9">
        <f>C27</f>
        <v>0.32</v>
      </c>
    </row>
    <row r="14" spans="1:4" ht="12.75">
      <c r="A14" s="9" t="s">
        <v>10</v>
      </c>
      <c r="B14" s="13">
        <f>J28</f>
        <v>0.19475546037965724</v>
      </c>
      <c r="C14" s="13">
        <f>K28</f>
        <v>0.22524453962034274</v>
      </c>
      <c r="D14" s="9">
        <f>C28</f>
        <v>0.21</v>
      </c>
    </row>
    <row r="16" spans="1:2" ht="12.75">
      <c r="A16" s="17" t="s">
        <v>23</v>
      </c>
      <c r="B16">
        <v>0.07</v>
      </c>
    </row>
    <row r="18" ht="12.75">
      <c r="A18" t="s">
        <v>24</v>
      </c>
    </row>
    <row r="19" spans="1:4" ht="12.75">
      <c r="A19" s="17" t="s">
        <v>0</v>
      </c>
      <c r="B19" s="18" t="s">
        <v>5</v>
      </c>
      <c r="C19" s="18" t="s">
        <v>7</v>
      </c>
      <c r="D19" s="18" t="s">
        <v>6</v>
      </c>
    </row>
    <row r="20" spans="1:4" ht="12.75">
      <c r="A20" s="9" t="s">
        <v>1</v>
      </c>
      <c r="B20" s="13">
        <f>B12</f>
        <v>0.38166433180904036</v>
      </c>
      <c r="C20" s="13">
        <f>C12+$B$16</f>
        <v>0.4883356681909597</v>
      </c>
      <c r="D20" s="9">
        <f>D12</f>
        <v>0.4</v>
      </c>
    </row>
    <row r="21" spans="1:4" ht="12.75">
      <c r="A21" s="9" t="s">
        <v>9</v>
      </c>
      <c r="B21" s="13">
        <f>B13</f>
        <v>0.30254095172330026</v>
      </c>
      <c r="C21" s="13">
        <f>C13+$B$16</f>
        <v>0.40745904827669976</v>
      </c>
      <c r="D21" s="9">
        <f>C27</f>
        <v>0.32</v>
      </c>
    </row>
    <row r="22" spans="1:4" ht="12.75">
      <c r="A22" s="9" t="s">
        <v>10</v>
      </c>
      <c r="B22" s="13">
        <f>B14</f>
        <v>0.19475546037965724</v>
      </c>
      <c r="C22" s="13">
        <f>C14+$B$16</f>
        <v>0.29524453962034275</v>
      </c>
      <c r="D22" s="9">
        <f>C28</f>
        <v>0.21</v>
      </c>
    </row>
    <row r="25" spans="1:11" ht="12.75">
      <c r="A25" s="1" t="s">
        <v>0</v>
      </c>
      <c r="B25" s="2" t="s">
        <v>8</v>
      </c>
      <c r="C25" s="2" t="s">
        <v>6</v>
      </c>
      <c r="D25" s="3" t="s">
        <v>2</v>
      </c>
      <c r="E25" s="2" t="s">
        <v>3</v>
      </c>
      <c r="F25" s="2" t="s">
        <v>4</v>
      </c>
      <c r="G25" s="2" t="s">
        <v>13</v>
      </c>
      <c r="H25" s="2" t="s">
        <v>11</v>
      </c>
      <c r="I25" s="4" t="s">
        <v>12</v>
      </c>
      <c r="J25" s="2" t="s">
        <v>5</v>
      </c>
      <c r="K25" s="2" t="s">
        <v>7</v>
      </c>
    </row>
    <row r="26" spans="1:11" ht="12.75">
      <c r="A26" s="9" t="s">
        <v>1</v>
      </c>
      <c r="B26" s="9">
        <v>75</v>
      </c>
      <c r="C26" s="9">
        <v>0.4</v>
      </c>
      <c r="D26" s="10">
        <f>1-C26</f>
        <v>0.6</v>
      </c>
      <c r="E26" s="11">
        <f>SQRT(C26*D26/B26)</f>
        <v>0.0565685424949238</v>
      </c>
      <c r="F26" s="12">
        <f>E26/SQRT(B26)</f>
        <v>0.006531972647421808</v>
      </c>
      <c r="G26" s="13">
        <v>0.995</v>
      </c>
      <c r="H26" s="14">
        <f>ABS(NORMSINV((1-G26)/2))</f>
        <v>2.8070644475519657</v>
      </c>
      <c r="I26" s="15">
        <f>H26*F26</f>
        <v>0.018335668190959647</v>
      </c>
      <c r="J26" s="13">
        <f>C26-I26</f>
        <v>0.38166433180904036</v>
      </c>
      <c r="K26" s="13">
        <f>C26+I26</f>
        <v>0.4183356681909597</v>
      </c>
    </row>
    <row r="27" spans="1:11" ht="12.75">
      <c r="A27" s="9" t="s">
        <v>9</v>
      </c>
      <c r="B27" s="9">
        <v>75</v>
      </c>
      <c r="C27" s="9">
        <v>0.32</v>
      </c>
      <c r="D27" s="10">
        <f>1-C27</f>
        <v>0.6799999999999999</v>
      </c>
      <c r="E27" s="11">
        <f>SQRT(C27*D27/B27)</f>
        <v>0.05386402633793108</v>
      </c>
      <c r="F27" s="12">
        <f>E27/SQRT(B27)</f>
        <v>0.0062196820211683195</v>
      </c>
      <c r="G27" s="13">
        <v>0.995</v>
      </c>
      <c r="H27" s="14">
        <f>ABS(NORMSINV((1-G27)/2))</f>
        <v>2.8070644475519657</v>
      </c>
      <c r="I27" s="15">
        <f>H27*F27</f>
        <v>0.01745904827669974</v>
      </c>
      <c r="J27" s="13">
        <f>C27-I27</f>
        <v>0.30254095172330026</v>
      </c>
      <c r="K27" s="13">
        <f>C27+I27</f>
        <v>0.33745904827669976</v>
      </c>
    </row>
    <row r="28" spans="1:11" ht="12.75">
      <c r="A28" s="9" t="s">
        <v>10</v>
      </c>
      <c r="B28" s="9">
        <v>75</v>
      </c>
      <c r="C28" s="9">
        <v>0.21</v>
      </c>
      <c r="D28" s="10">
        <f>1-C28</f>
        <v>0.79</v>
      </c>
      <c r="E28" s="11">
        <f>SQRT(C28*D28/B28)</f>
        <v>0.047031904065219385</v>
      </c>
      <c r="F28" s="12">
        <f>E28/SQRT(B28)</f>
        <v>0.005430776494511013</v>
      </c>
      <c r="G28" s="13">
        <v>0.995</v>
      </c>
      <c r="H28" s="14">
        <f>ABS(NORMSINV((1-G28)/2))</f>
        <v>2.8070644475519657</v>
      </c>
      <c r="I28" s="15">
        <f>H28*F28</f>
        <v>0.015244539620342758</v>
      </c>
      <c r="J28" s="13">
        <f>C28-I28</f>
        <v>0.19475546037965724</v>
      </c>
      <c r="K28" s="13">
        <f>C28+I28</f>
        <v>0.22524453962034274</v>
      </c>
    </row>
    <row r="30" spans="1:11" ht="12.75">
      <c r="A30" s="20" t="s">
        <v>0</v>
      </c>
      <c r="B30" s="21" t="s">
        <v>8</v>
      </c>
      <c r="C30" s="21" t="s">
        <v>6</v>
      </c>
      <c r="D30" s="22" t="s">
        <v>2</v>
      </c>
      <c r="E30" s="21" t="s">
        <v>3</v>
      </c>
      <c r="F30" s="21" t="s">
        <v>4</v>
      </c>
      <c r="G30" s="21" t="s">
        <v>13</v>
      </c>
      <c r="H30" s="21" t="s">
        <v>11</v>
      </c>
      <c r="I30" s="23" t="s">
        <v>12</v>
      </c>
      <c r="J30" s="21" t="s">
        <v>5</v>
      </c>
      <c r="K30" s="21" t="s">
        <v>7</v>
      </c>
    </row>
    <row r="31" spans="1:11" ht="12.75">
      <c r="A31" s="19" t="s">
        <v>14</v>
      </c>
      <c r="B31" s="9">
        <v>75</v>
      </c>
      <c r="C31" s="9">
        <v>0.25</v>
      </c>
      <c r="D31" s="10">
        <f>1-C31</f>
        <v>0.75</v>
      </c>
      <c r="E31" s="11">
        <f>SQRT(C31*D31/B31)</f>
        <v>0.05</v>
      </c>
      <c r="F31" s="9"/>
      <c r="G31" s="13">
        <v>0.995</v>
      </c>
      <c r="H31" s="9"/>
      <c r="I31" s="9"/>
      <c r="J31" s="9"/>
      <c r="K31" s="9"/>
    </row>
    <row r="32" spans="1:11" ht="12.75">
      <c r="A32" s="19" t="s">
        <v>15</v>
      </c>
      <c r="B32" s="9">
        <v>75</v>
      </c>
      <c r="C32" s="9">
        <v>0.15</v>
      </c>
      <c r="D32" s="10">
        <f>1-C32</f>
        <v>0.85</v>
      </c>
      <c r="E32" s="11">
        <f>SQRT(C32*D32/B32)</f>
        <v>0.04123105625617661</v>
      </c>
      <c r="F32" s="9"/>
      <c r="G32" s="13">
        <v>0.995</v>
      </c>
      <c r="H32" s="9"/>
      <c r="I32" s="9"/>
      <c r="J32" s="9"/>
      <c r="K32" s="9"/>
    </row>
    <row r="33" spans="1:11" ht="12.75">
      <c r="A33" s="19" t="s">
        <v>16</v>
      </c>
      <c r="B33" s="9">
        <v>75</v>
      </c>
      <c r="C33" s="9">
        <v>0.14</v>
      </c>
      <c r="D33" s="10">
        <f>1-C33</f>
        <v>0.86</v>
      </c>
      <c r="E33" s="11">
        <f>SQRT(C33*D33/B33)</f>
        <v>0.04006661120351125</v>
      </c>
      <c r="F33" s="9"/>
      <c r="G33" s="13">
        <v>0.995</v>
      </c>
      <c r="H33" s="9"/>
      <c r="I33" s="9"/>
      <c r="J33" s="9"/>
      <c r="K33" s="9"/>
    </row>
    <row r="34" spans="1:11" ht="12.75">
      <c r="A34" s="19" t="s">
        <v>17</v>
      </c>
      <c r="B34" s="9">
        <v>75</v>
      </c>
      <c r="C34" s="9">
        <v>0.14</v>
      </c>
      <c r="D34" s="10">
        <f>1-C34</f>
        <v>0.86</v>
      </c>
      <c r="E34" s="11">
        <f>SQRT(C34*D34/B34)</f>
        <v>0.04006661120351125</v>
      </c>
      <c r="F34" s="9"/>
      <c r="G34" s="13">
        <v>0.995</v>
      </c>
      <c r="H34" s="9"/>
      <c r="I34" s="9"/>
      <c r="J34" s="9"/>
      <c r="K34" s="9"/>
    </row>
    <row r="35" spans="1:11" ht="12.75">
      <c r="A35" s="19" t="s">
        <v>21</v>
      </c>
      <c r="B35" s="9">
        <v>75</v>
      </c>
      <c r="C35" s="9">
        <v>0.12</v>
      </c>
      <c r="D35" s="10">
        <f>1-C35</f>
        <v>0.88</v>
      </c>
      <c r="E35" s="11">
        <f>SQRT(C35*D35/B35)</f>
        <v>0.03752332607858744</v>
      </c>
      <c r="F35" s="9"/>
      <c r="G35" s="13">
        <v>0.995</v>
      </c>
      <c r="H35" s="9"/>
      <c r="I35" s="9"/>
      <c r="J35" s="9"/>
      <c r="K35" s="9"/>
    </row>
    <row r="36" spans="1:11" ht="12.75">
      <c r="A36" s="19" t="s">
        <v>22</v>
      </c>
      <c r="B36" s="9">
        <v>75</v>
      </c>
      <c r="C36" s="9">
        <v>0.07</v>
      </c>
      <c r="D36" s="10">
        <f>1-C36</f>
        <v>0.9299999999999999</v>
      </c>
      <c r="E36" s="11">
        <f>SQRT(C36*D36/B36)</f>
        <v>0.029461839725312473</v>
      </c>
      <c r="F36" s="9"/>
      <c r="G36" s="13">
        <v>0.995</v>
      </c>
      <c r="H36" s="9"/>
      <c r="I36" s="9"/>
      <c r="J36" s="9"/>
      <c r="K36" s="9"/>
    </row>
    <row r="38" spans="1:2" ht="12.75">
      <c r="A38" s="24" t="s">
        <v>23</v>
      </c>
      <c r="B38">
        <v>0.13</v>
      </c>
    </row>
    <row r="40" ht="12.75">
      <c r="A40" t="s">
        <v>25</v>
      </c>
    </row>
    <row r="41" ht="12.75">
      <c r="A41" t="s">
        <v>26</v>
      </c>
    </row>
    <row r="42" ht="12.75">
      <c r="A42" t="s">
        <v>27</v>
      </c>
    </row>
    <row r="43" ht="12.75">
      <c r="A43" t="s">
        <v>28</v>
      </c>
    </row>
    <row r="44" ht="12.75">
      <c r="A44" t="s">
        <v>29</v>
      </c>
    </row>
    <row r="45" ht="12.75">
      <c r="A45" t="s">
        <v>30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Footer>&amp;L&amp;F &amp;A&amp;R&amp;D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Dana Lee Ling</cp:lastModifiedBy>
  <cp:lastPrinted>2003-11-09T21:35:43Z</cp:lastPrinted>
  <dcterms:created xsi:type="dcterms:W3CDTF">2003-11-04T22:20:15Z</dcterms:created>
  <dcterms:modified xsi:type="dcterms:W3CDTF">2003-11-09T21:57:17Z</dcterms:modified>
  <cp:category/>
  <cp:version/>
  <cp:contentType/>
  <cp:contentStatus/>
</cp:coreProperties>
</file>