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60" windowWidth="22404" windowHeight="8940"/>
  </bookViews>
  <sheets>
    <sheet name="Fall2010Cohort" sheetId="8" r:id="rId1"/>
    <sheet name="fall2009Cohort" sheetId="4" r:id="rId2"/>
    <sheet name="Fall2008Cohort" sheetId="2" r:id="rId3"/>
    <sheet name="Fall2010FTMajor" sheetId="9" r:id="rId4"/>
    <sheet name="F2009GRmajor" sheetId="6" r:id="rId5"/>
  </sheets>
  <calcPr calcId="145621"/>
</workbook>
</file>

<file path=xl/calcChain.xml><?xml version="1.0" encoding="utf-8"?>
<calcChain xmlns="http://schemas.openxmlformats.org/spreadsheetml/2006/main"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C32" i="6"/>
  <c r="G32" i="6"/>
  <c r="F30" i="9"/>
  <c r="H30" i="9" s="1"/>
  <c r="E30" i="9"/>
  <c r="D30" i="9"/>
  <c r="C30" i="9"/>
  <c r="G30" i="9" s="1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G4" i="9"/>
  <c r="H3" i="9"/>
  <c r="G3" i="9"/>
  <c r="C16" i="2"/>
  <c r="D16" i="2"/>
  <c r="E16" i="2"/>
  <c r="B16" i="2"/>
  <c r="C15" i="2"/>
  <c r="D15" i="2"/>
  <c r="E15" i="2"/>
  <c r="B15" i="2"/>
  <c r="C16" i="8"/>
  <c r="D16" i="8"/>
  <c r="B16" i="8"/>
  <c r="C15" i="8"/>
  <c r="D15" i="8"/>
  <c r="B15" i="8"/>
  <c r="C10" i="8"/>
  <c r="D10" i="8" s="1"/>
  <c r="I11" i="6" l="1"/>
  <c r="I21" i="6"/>
  <c r="I22" i="6"/>
  <c r="I7" i="6"/>
  <c r="I12" i="6"/>
  <c r="I25" i="6"/>
  <c r="I13" i="6"/>
  <c r="I23" i="6"/>
  <c r="I14" i="6"/>
  <c r="I26" i="6"/>
  <c r="I10" i="6"/>
  <c r="I19" i="6"/>
  <c r="I8" i="6"/>
  <c r="I27" i="6"/>
  <c r="I28" i="6"/>
  <c r="I3" i="6"/>
  <c r="I15" i="6"/>
  <c r="I4" i="6"/>
  <c r="I5" i="6"/>
  <c r="I16" i="6"/>
  <c r="I24" i="6"/>
  <c r="I29" i="6"/>
  <c r="I17" i="6"/>
  <c r="I30" i="6"/>
  <c r="I31" i="6"/>
  <c r="I18" i="6"/>
  <c r="I6" i="6"/>
  <c r="I9" i="6"/>
  <c r="I20" i="6"/>
  <c r="H11" i="6"/>
  <c r="H21" i="6"/>
  <c r="H22" i="6"/>
  <c r="H7" i="6"/>
  <c r="H12" i="6"/>
  <c r="H25" i="6"/>
  <c r="H13" i="6"/>
  <c r="H23" i="6"/>
  <c r="H14" i="6"/>
  <c r="H26" i="6"/>
  <c r="H10" i="6"/>
  <c r="H19" i="6"/>
  <c r="H8" i="6"/>
  <c r="H27" i="6"/>
  <c r="H28" i="6"/>
  <c r="H3" i="6"/>
  <c r="H15" i="6"/>
  <c r="H4" i="6"/>
  <c r="H5" i="6"/>
  <c r="H16" i="6"/>
  <c r="H24" i="6"/>
  <c r="H29" i="6"/>
  <c r="H17" i="6"/>
  <c r="H30" i="6"/>
  <c r="H31" i="6"/>
  <c r="H18" i="6"/>
  <c r="H6" i="6"/>
  <c r="H9" i="6"/>
  <c r="H20" i="6"/>
  <c r="D32" i="6"/>
  <c r="E32" i="6"/>
  <c r="F32" i="6"/>
  <c r="H32" i="6" l="1"/>
  <c r="I32" i="6"/>
  <c r="B16" i="4" l="1"/>
  <c r="B15" i="4"/>
  <c r="C4" i="4"/>
  <c r="C15" i="4" s="1"/>
  <c r="C10" i="4"/>
  <c r="D10" i="4" s="1"/>
  <c r="E10" i="4" s="1"/>
  <c r="E16" i="4" s="1"/>
  <c r="D16" i="4" l="1"/>
  <c r="C16" i="4"/>
  <c r="D4" i="4"/>
  <c r="D15" i="4" l="1"/>
  <c r="E4" i="4"/>
  <c r="E15" i="4" s="1"/>
  <c r="C4" i="8" l="1"/>
  <c r="D4" i="8" l="1"/>
</calcChain>
</file>

<file path=xl/sharedStrings.xml><?xml version="1.0" encoding="utf-8"?>
<sst xmlns="http://schemas.openxmlformats.org/spreadsheetml/2006/main" count="235" uniqueCount="77">
  <si>
    <t>AY2009/10</t>
  </si>
  <si>
    <t>AY2010/11</t>
  </si>
  <si>
    <t>AY2011/12</t>
  </si>
  <si>
    <t>2 Year (100%)</t>
  </si>
  <si>
    <t>3 Year (150%)</t>
  </si>
  <si>
    <t>New Students</t>
  </si>
  <si>
    <t>Fall 2009 New Student Cohort Graduation Rates</t>
  </si>
  <si>
    <t>degree</t>
  </si>
  <si>
    <t>AY2008/09</t>
  </si>
  <si>
    <t>degreeTime</t>
  </si>
  <si>
    <t>1 Year</t>
  </si>
  <si>
    <t>4 Years (200%)</t>
  </si>
  <si>
    <t>Running Total</t>
  </si>
  <si>
    <t>By AY</t>
  </si>
  <si>
    <t>Fall 2008 New Student Cohort Graduation Rates</t>
  </si>
  <si>
    <t>Full Time</t>
  </si>
  <si>
    <t xml:space="preserve">All </t>
  </si>
  <si>
    <t>Fall 2009 Cohort New Students (Full Time) - Graduates by Degree &amp; Academic Year</t>
  </si>
  <si>
    <t>majorDescription</t>
  </si>
  <si>
    <t>Agriculture and Food Technology</t>
  </si>
  <si>
    <t>CA</t>
  </si>
  <si>
    <t>Agriculture</t>
  </si>
  <si>
    <t>AS</t>
  </si>
  <si>
    <t>Bookkeeping</t>
  </si>
  <si>
    <t>Building Maintenance and Repair</t>
  </si>
  <si>
    <t>Building Technology</t>
  </si>
  <si>
    <t>AAS</t>
  </si>
  <si>
    <t>Business Administration</t>
  </si>
  <si>
    <t>Carpentry</t>
  </si>
  <si>
    <t>Construction Electricity</t>
  </si>
  <si>
    <t>Computer Information Systems</t>
  </si>
  <si>
    <t>Cabinet Making/Furniture Making</t>
  </si>
  <si>
    <t>Electronic Engineering Technology</t>
  </si>
  <si>
    <t>Electronics Technology</t>
  </si>
  <si>
    <t>General Studies</t>
  </si>
  <si>
    <t>Health Career Opportunities Program</t>
  </si>
  <si>
    <t>AA</t>
  </si>
  <si>
    <t>Liberal Arts</t>
  </si>
  <si>
    <t>Micronesian Studies</t>
  </si>
  <si>
    <t>Marine Science</t>
  </si>
  <si>
    <t>Career Education: Motor Vehicle Mechanic</t>
  </si>
  <si>
    <t>Refrigerator and Air Conditioning</t>
  </si>
  <si>
    <t>Secretarial Science</t>
  </si>
  <si>
    <t>Teacher Education - Elementary</t>
  </si>
  <si>
    <t>Teacher Preparation</t>
  </si>
  <si>
    <t>Telecommunication Technology</t>
  </si>
  <si>
    <t>Total</t>
  </si>
  <si>
    <t>Early Childhood Education</t>
  </si>
  <si>
    <t>Elementary Education</t>
  </si>
  <si>
    <t>BA</t>
  </si>
  <si>
    <t>ACA</t>
  </si>
  <si>
    <t>Health Assistant Training Program</t>
  </si>
  <si>
    <t>Nursing Assistant</t>
  </si>
  <si>
    <t>Public Health</t>
  </si>
  <si>
    <t>Graduates</t>
  </si>
  <si>
    <t>Graduation Rates</t>
  </si>
  <si>
    <t>Hospitality Management</t>
  </si>
  <si>
    <t>Fall 2009 New Full Time Graduates and Graduation Rates by Major</t>
  </si>
  <si>
    <t>Electronic Technology</t>
  </si>
  <si>
    <t>Public Heasth</t>
  </si>
  <si>
    <t>AY2012/13</t>
  </si>
  <si>
    <t>4 Year (200%)</t>
  </si>
  <si>
    <t>Fall 2010 New Student Cohort Graduation Rates</t>
  </si>
  <si>
    <t>Fall 2010 Cohort New Students (All - Graduates Academic Year</t>
  </si>
  <si>
    <t>Fall 2010 Cohort New Students (Full Time) - Graduates by Academic Year</t>
  </si>
  <si>
    <t>New (all)</t>
  </si>
  <si>
    <t>New (FT)</t>
  </si>
  <si>
    <t>Fall 2009 Cohort New Students (All) Graduates by Academic Year</t>
  </si>
  <si>
    <t>Fall 2008 Cohort New Students (Full Time) - Graduates by Academic Year</t>
  </si>
  <si>
    <t>Fall 2008 Cohort New Students (All - Graduates by Academic Year</t>
  </si>
  <si>
    <t>Graduates - Fall 2010 New Students (Full Time) by Academic Year and Major</t>
  </si>
  <si>
    <t>Enrollment</t>
  </si>
  <si>
    <t>GradRate100%</t>
  </si>
  <si>
    <t>GradRate150%</t>
  </si>
  <si>
    <t>Nursing</t>
  </si>
  <si>
    <t>Law Enforcement</t>
  </si>
  <si>
    <t>Trial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</si>
</sst>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3" borderId="1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/>
    <xf numFmtId="0" fontId="0" fillId="0" borderId="2" xfId="0" applyBorder="1"/>
    <xf numFmtId="0" fontId="0" fillId="2" borderId="3" xfId="0" applyFill="1" applyBorder="1" applyAlignment="1">
      <alignment horizontal="right"/>
    </xf>
    <xf numFmtId="0" fontId="0" fillId="0" borderId="3" xfId="0" applyFill="1" applyBorder="1"/>
    <xf numFmtId="0" fontId="4" fillId="3" borderId="1" xfId="2" applyFont="1" applyFill="1" applyBorder="1" applyAlignment="1">
      <alignment horizontal="center"/>
    </xf>
    <xf numFmtId="9" fontId="0" fillId="2" borderId="1" xfId="0" applyNumberFormat="1" applyFill="1" applyBorder="1"/>
    <xf numFmtId="0" fontId="3" fillId="4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 wrapText="1"/>
    </xf>
    <xf numFmtId="0" fontId="2" fillId="0" borderId="1" xfId="1" applyBorder="1"/>
    <xf numFmtId="9" fontId="0" fillId="2" borderId="3" xfId="0" applyNumberFormat="1" applyFill="1" applyBorder="1"/>
    <xf numFmtId="0" fontId="3" fillId="4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3" fillId="4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3" fillId="3" borderId="3" xfId="2" applyFont="1" applyFill="1" applyBorder="1" applyAlignment="1">
      <alignment horizontal="center"/>
    </xf>
  </cellXfs>
  <cellStyles count="5">
    <cellStyle name="Normal" xfId="0" builtinId="0"/>
    <cellStyle name="Normal_F209GRmajor" xfId="3"/>
    <cellStyle name="Normal_graduatesAY" xfId="2"/>
    <cellStyle name="Normal_Sheet3" xfId="1"/>
    <cellStyle name="Normal_Shee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2010 New Student Cohort - Graduation</a:t>
            </a:r>
            <a:r>
              <a:rPr lang="en-US" sz="1200" baseline="0"/>
              <a:t> Rates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Fall2010Cohort!$A$15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cat>
            <c:strRef>
              <c:f>Fall2010Cohort!$B$14:$D$14</c:f>
              <c:strCache>
                <c:ptCount val="3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</c:strCache>
            </c:strRef>
          </c:cat>
          <c:val>
            <c:numRef>
              <c:f>Fall2010Cohort!$B$15:$D$15</c:f>
              <c:numCache>
                <c:formatCode>0.0%</c:formatCode>
                <c:ptCount val="3"/>
                <c:pt idx="0">
                  <c:v>0</c:v>
                </c:pt>
                <c:pt idx="1">
                  <c:v>3.9930555555555552E-2</c:v>
                </c:pt>
                <c:pt idx="2">
                  <c:v>0.13194444444444445</c:v>
                </c:pt>
              </c:numCache>
            </c:numRef>
          </c:val>
        </c:ser>
        <c:ser>
          <c:idx val="1"/>
          <c:order val="1"/>
          <c:tx>
            <c:strRef>
              <c:f>Fall2010Cohort!$A$16</c:f>
              <c:strCache>
                <c:ptCount val="1"/>
                <c:pt idx="0">
                  <c:v>All </c:v>
                </c:pt>
              </c:strCache>
            </c:strRef>
          </c:tx>
          <c:invertIfNegative val="0"/>
          <c:cat>
            <c:strRef>
              <c:f>Fall2010Cohort!$B$14:$D$14</c:f>
              <c:strCache>
                <c:ptCount val="3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</c:strCache>
            </c:strRef>
          </c:cat>
          <c:val>
            <c:numRef>
              <c:f>Fall2010Cohort!$B$16:$D$16</c:f>
              <c:numCache>
                <c:formatCode>0.0%</c:formatCode>
                <c:ptCount val="3"/>
                <c:pt idx="0">
                  <c:v>0</c:v>
                </c:pt>
                <c:pt idx="1">
                  <c:v>3.834355828220859E-2</c:v>
                </c:pt>
                <c:pt idx="2">
                  <c:v>0.12269938650306748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72000"/>
        <c:axId val="98273920"/>
      </c:barChart>
      <c:catAx>
        <c:axId val="9827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73920"/>
        <c:crosses val="autoZero"/>
        <c:auto val="1"/>
        <c:lblAlgn val="ctr"/>
        <c:lblOffset val="100"/>
        <c:noMultiLvlLbl val="0"/>
      </c:catAx>
      <c:valAx>
        <c:axId val="9827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98272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Fall 2009 New Student Cohort Graduation Rates</a:t>
            </a:r>
            <a:r>
              <a:rPr lang="en-US" sz="1200" b="1" i="0" u="none" strike="noStrike" baseline="0"/>
              <a:t> 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fall2009Cohort!$A$15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cat>
            <c:strRef>
              <c:f>fall2009Cohort!$B$14:$E$14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 (200%)</c:v>
                </c:pt>
              </c:strCache>
            </c:strRef>
          </c:cat>
          <c:val>
            <c:numRef>
              <c:f>fall2009Cohort!$B$15:$E$15</c:f>
              <c:numCache>
                <c:formatCode>0.0%</c:formatCode>
                <c:ptCount val="4"/>
                <c:pt idx="0">
                  <c:v>1.4104372355430183E-3</c:v>
                </c:pt>
                <c:pt idx="1">
                  <c:v>3.244005641748942E-2</c:v>
                </c:pt>
                <c:pt idx="2">
                  <c:v>0.12411847672778561</c:v>
                </c:pt>
                <c:pt idx="3">
                  <c:v>0.19322990126939352</c:v>
                </c:pt>
              </c:numCache>
            </c:numRef>
          </c:val>
        </c:ser>
        <c:ser>
          <c:idx val="1"/>
          <c:order val="1"/>
          <c:tx>
            <c:strRef>
              <c:f>fall2009Cohort!$A$16</c:f>
              <c:strCache>
                <c:ptCount val="1"/>
                <c:pt idx="0">
                  <c:v>All </c:v>
                </c:pt>
              </c:strCache>
            </c:strRef>
          </c:tx>
          <c:invertIfNegative val="0"/>
          <c:cat>
            <c:strRef>
              <c:f>fall2009Cohort!$B$14:$E$14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 (200%)</c:v>
                </c:pt>
              </c:strCache>
            </c:strRef>
          </c:cat>
          <c:val>
            <c:numRef>
              <c:f>fall2009Cohort!$B$16:$E$16</c:f>
              <c:numCache>
                <c:formatCode>0.0%</c:formatCode>
                <c:ptCount val="4"/>
                <c:pt idx="0">
                  <c:v>1.2484394506866417E-3</c:v>
                </c:pt>
                <c:pt idx="1">
                  <c:v>3.2459425717852687E-2</c:v>
                </c:pt>
                <c:pt idx="2">
                  <c:v>0.12359550561797752</c:v>
                </c:pt>
                <c:pt idx="3">
                  <c:v>0.19350811485642946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27968"/>
        <c:axId val="98629504"/>
      </c:barChart>
      <c:catAx>
        <c:axId val="9862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29504"/>
        <c:crosses val="autoZero"/>
        <c:auto val="1"/>
        <c:lblAlgn val="ctr"/>
        <c:lblOffset val="100"/>
        <c:noMultiLvlLbl val="0"/>
      </c:catAx>
      <c:valAx>
        <c:axId val="9862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9862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2008 New Cohort</a:t>
            </a:r>
            <a:r>
              <a:rPr lang="en-US" sz="1200" baseline="0"/>
              <a:t> Graduation Rates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Fall2008Cohort!$A$15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cat>
            <c:strRef>
              <c:f>Fall2008Cohort!$B$14:$E$14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 (200%)</c:v>
                </c:pt>
              </c:strCache>
            </c:strRef>
          </c:cat>
          <c:val>
            <c:numRef>
              <c:f>Fall2008Cohort!$B$15:$E$15</c:f>
              <c:numCache>
                <c:formatCode>0.0%</c:formatCode>
                <c:ptCount val="4"/>
                <c:pt idx="0">
                  <c:v>0</c:v>
                </c:pt>
                <c:pt idx="1">
                  <c:v>2.8871391076115485E-2</c:v>
                </c:pt>
                <c:pt idx="2">
                  <c:v>0.1194225721784777</c:v>
                </c:pt>
                <c:pt idx="3">
                  <c:v>0.18503937007874016</c:v>
                </c:pt>
              </c:numCache>
            </c:numRef>
          </c:val>
        </c:ser>
        <c:ser>
          <c:idx val="1"/>
          <c:order val="1"/>
          <c:tx>
            <c:strRef>
              <c:f>Fall2008Cohort!$A$16</c:f>
              <c:strCache>
                <c:ptCount val="1"/>
                <c:pt idx="0">
                  <c:v>All </c:v>
                </c:pt>
              </c:strCache>
            </c:strRef>
          </c:tx>
          <c:invertIfNegative val="0"/>
          <c:cat>
            <c:strRef>
              <c:f>Fall2008Cohort!$B$14:$E$14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 (200%)</c:v>
                </c:pt>
              </c:strCache>
            </c:strRef>
          </c:cat>
          <c:val>
            <c:numRef>
              <c:f>Fall2008Cohort!$B$16:$E$16</c:f>
              <c:numCache>
                <c:formatCode>0.0%</c:formatCode>
                <c:ptCount val="4"/>
                <c:pt idx="0">
                  <c:v>0</c:v>
                </c:pt>
                <c:pt idx="1">
                  <c:v>2.6963657678780773E-2</c:v>
                </c:pt>
                <c:pt idx="2">
                  <c:v>0.10785463071512309</c:v>
                </c:pt>
                <c:pt idx="3">
                  <c:v>0.17116060961313012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02784"/>
        <c:axId val="104504704"/>
      </c:barChart>
      <c:catAx>
        <c:axId val="104502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04704"/>
        <c:crosses val="autoZero"/>
        <c:auto val="1"/>
        <c:lblAlgn val="ctr"/>
        <c:lblOffset val="100"/>
        <c:noMultiLvlLbl val="0"/>
      </c:catAx>
      <c:valAx>
        <c:axId val="10450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10450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171450</xdr:rowOff>
    </xdr:from>
    <xdr:to>
      <xdr:col>7</xdr:col>
      <xdr:colOff>510540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6</xdr:col>
      <xdr:colOff>144780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57150</xdr:rowOff>
    </xdr:from>
    <xdr:to>
      <xdr:col>6</xdr:col>
      <xdr:colOff>236220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4.4" x14ac:dyDescent="0.3"/>
  <cols>
    <col min="1" max="1" width="16.77734375" customWidth="1"/>
    <col min="2" max="2" width="11" customWidth="1"/>
    <col min="3" max="3" width="10.88671875" customWidth="1"/>
    <col min="4" max="4" width="11.21875" customWidth="1"/>
  </cols>
  <sheetData>
    <row r="1" spans="1:5" x14ac:dyDescent="0.3">
      <c r="A1" s="1" t="s">
        <v>63</v>
      </c>
    </row>
    <row r="2" spans="1:5" x14ac:dyDescent="0.3">
      <c r="A2" s="4" t="s">
        <v>7</v>
      </c>
      <c r="B2" s="4" t="s">
        <v>1</v>
      </c>
      <c r="C2" s="4" t="s">
        <v>2</v>
      </c>
      <c r="D2" s="4" t="s">
        <v>60</v>
      </c>
    </row>
    <row r="3" spans="1:5" x14ac:dyDescent="0.3">
      <c r="A3" s="6" t="s">
        <v>9</v>
      </c>
      <c r="B3" s="6" t="s">
        <v>10</v>
      </c>
      <c r="C3" s="6" t="s">
        <v>3</v>
      </c>
      <c r="D3" s="6" t="s">
        <v>4</v>
      </c>
      <c r="E3" s="6" t="s">
        <v>65</v>
      </c>
    </row>
    <row r="4" spans="1:5" x14ac:dyDescent="0.3">
      <c r="A4" s="2" t="s">
        <v>12</v>
      </c>
      <c r="B4" s="2"/>
      <c r="C4" s="2">
        <f>B5+C5</f>
        <v>25</v>
      </c>
      <c r="D4" s="2">
        <f>C4+D5</f>
        <v>80</v>
      </c>
      <c r="E4" s="2">
        <v>652</v>
      </c>
    </row>
    <row r="5" spans="1:5" x14ac:dyDescent="0.3">
      <c r="A5" s="2" t="s">
        <v>13</v>
      </c>
      <c r="B5" s="2"/>
      <c r="C5" s="2">
        <v>25</v>
      </c>
      <c r="D5" s="2">
        <v>55</v>
      </c>
    </row>
    <row r="6" spans="1:5" x14ac:dyDescent="0.3">
      <c r="A6" s="20"/>
      <c r="B6" s="20"/>
      <c r="C6" s="20"/>
      <c r="D6" s="20"/>
    </row>
    <row r="7" spans="1:5" x14ac:dyDescent="0.3">
      <c r="A7" s="1" t="s">
        <v>64</v>
      </c>
    </row>
    <row r="8" spans="1:5" x14ac:dyDescent="0.3">
      <c r="A8" s="4" t="s">
        <v>7</v>
      </c>
      <c r="B8" s="4" t="s">
        <v>1</v>
      </c>
      <c r="C8" s="4" t="s">
        <v>2</v>
      </c>
      <c r="D8" s="4" t="s">
        <v>60</v>
      </c>
    </row>
    <row r="9" spans="1:5" x14ac:dyDescent="0.3">
      <c r="A9" s="6" t="s">
        <v>9</v>
      </c>
      <c r="B9" s="6" t="s">
        <v>10</v>
      </c>
      <c r="C9" s="6" t="s">
        <v>3</v>
      </c>
      <c r="D9" s="6" t="s">
        <v>4</v>
      </c>
      <c r="E9" s="6" t="s">
        <v>66</v>
      </c>
    </row>
    <row r="10" spans="1:5" x14ac:dyDescent="0.3">
      <c r="A10" s="2" t="s">
        <v>12</v>
      </c>
      <c r="B10" s="2"/>
      <c r="C10" s="2">
        <f>B11+C11</f>
        <v>23</v>
      </c>
      <c r="D10" s="2">
        <f>C10+D11</f>
        <v>76</v>
      </c>
      <c r="E10">
        <v>576</v>
      </c>
    </row>
    <row r="11" spans="1:5" x14ac:dyDescent="0.3">
      <c r="A11" s="2" t="s">
        <v>13</v>
      </c>
      <c r="B11" s="2"/>
      <c r="C11" s="2">
        <v>23</v>
      </c>
      <c r="D11" s="2">
        <v>53</v>
      </c>
    </row>
    <row r="12" spans="1:5" x14ac:dyDescent="0.3">
      <c r="A12" s="20"/>
      <c r="B12" s="20"/>
      <c r="C12" s="20"/>
      <c r="D12" s="20"/>
    </row>
    <row r="13" spans="1:5" x14ac:dyDescent="0.3">
      <c r="A13" s="1" t="s">
        <v>62</v>
      </c>
    </row>
    <row r="14" spans="1:5" x14ac:dyDescent="0.3">
      <c r="A14" s="6" t="s">
        <v>9</v>
      </c>
      <c r="B14" s="6" t="s">
        <v>10</v>
      </c>
      <c r="C14" s="6" t="s">
        <v>3</v>
      </c>
      <c r="D14" s="6" t="s">
        <v>4</v>
      </c>
    </row>
    <row r="15" spans="1:5" x14ac:dyDescent="0.3">
      <c r="A15" s="2" t="s">
        <v>15</v>
      </c>
      <c r="B15" s="3">
        <f>B10/$E$10</f>
        <v>0</v>
      </c>
      <c r="C15" s="3">
        <f t="shared" ref="C15:D15" si="0">C10/$E$10</f>
        <v>3.9930555555555552E-2</v>
      </c>
      <c r="D15" s="3">
        <f t="shared" si="0"/>
        <v>0.13194444444444445</v>
      </c>
    </row>
    <row r="16" spans="1:5" x14ac:dyDescent="0.3">
      <c r="A16" s="2" t="s">
        <v>16</v>
      </c>
      <c r="B16" s="3">
        <f>B4/$E$4</f>
        <v>0</v>
      </c>
      <c r="C16" s="3">
        <f t="shared" ref="C16:D16" si="1">C4/$E$4</f>
        <v>3.834355828220859E-2</v>
      </c>
      <c r="D16" s="3">
        <f t="shared" si="1"/>
        <v>0.12269938650306748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4.4" x14ac:dyDescent="0.3"/>
  <cols>
    <col min="1" max="1" width="13.88671875" customWidth="1"/>
    <col min="2" max="4" width="13.109375" customWidth="1"/>
    <col min="5" max="5" width="12.21875" customWidth="1"/>
    <col min="6" max="6" width="13" customWidth="1"/>
  </cols>
  <sheetData>
    <row r="1" spans="1:6" x14ac:dyDescent="0.3">
      <c r="A1" s="1" t="s">
        <v>17</v>
      </c>
    </row>
    <row r="2" spans="1:6" x14ac:dyDescent="0.3">
      <c r="A2" s="4" t="s">
        <v>7</v>
      </c>
      <c r="B2" s="4" t="s">
        <v>0</v>
      </c>
      <c r="C2" s="4" t="s">
        <v>1</v>
      </c>
      <c r="D2" s="4" t="s">
        <v>2</v>
      </c>
      <c r="E2" s="4" t="s">
        <v>60</v>
      </c>
    </row>
    <row r="3" spans="1:6" x14ac:dyDescent="0.3">
      <c r="A3" s="6" t="s">
        <v>9</v>
      </c>
      <c r="B3" s="6" t="s">
        <v>10</v>
      </c>
      <c r="C3" s="6" t="s">
        <v>3</v>
      </c>
      <c r="D3" s="6" t="s">
        <v>4</v>
      </c>
      <c r="E3" s="6" t="s">
        <v>61</v>
      </c>
      <c r="F3" s="9" t="s">
        <v>5</v>
      </c>
    </row>
    <row r="4" spans="1:6" x14ac:dyDescent="0.3">
      <c r="A4" s="2" t="s">
        <v>12</v>
      </c>
      <c r="B4" s="2">
        <v>1</v>
      </c>
      <c r="C4" s="2">
        <f>B4+C5</f>
        <v>23</v>
      </c>
      <c r="D4" s="2">
        <f>C4+D5</f>
        <v>88</v>
      </c>
      <c r="E4" s="2">
        <f>D4+E5</f>
        <v>137</v>
      </c>
      <c r="F4" s="10">
        <v>709</v>
      </c>
    </row>
    <row r="5" spans="1:6" x14ac:dyDescent="0.3">
      <c r="A5" s="2" t="s">
        <v>13</v>
      </c>
      <c r="B5" s="2">
        <v>1</v>
      </c>
      <c r="C5" s="2">
        <v>22</v>
      </c>
      <c r="D5" s="2">
        <v>65</v>
      </c>
      <c r="E5" s="7">
        <v>49</v>
      </c>
    </row>
    <row r="7" spans="1:6" x14ac:dyDescent="0.3">
      <c r="A7" s="1" t="s">
        <v>67</v>
      </c>
    </row>
    <row r="8" spans="1:6" x14ac:dyDescent="0.3">
      <c r="A8" s="4" t="s">
        <v>7</v>
      </c>
      <c r="B8" s="4" t="s">
        <v>0</v>
      </c>
      <c r="C8" s="4" t="s">
        <v>1</v>
      </c>
      <c r="D8" s="4" t="s">
        <v>2</v>
      </c>
      <c r="E8" s="4" t="s">
        <v>60</v>
      </c>
    </row>
    <row r="9" spans="1:6" x14ac:dyDescent="0.3">
      <c r="A9" s="6" t="s">
        <v>9</v>
      </c>
      <c r="B9" s="6" t="s">
        <v>10</v>
      </c>
      <c r="C9" s="6" t="s">
        <v>3</v>
      </c>
      <c r="D9" s="6" t="s">
        <v>4</v>
      </c>
      <c r="E9" s="6" t="s">
        <v>61</v>
      </c>
      <c r="F9" s="6" t="s">
        <v>5</v>
      </c>
    </row>
    <row r="10" spans="1:6" x14ac:dyDescent="0.3">
      <c r="A10" s="2" t="s">
        <v>12</v>
      </c>
      <c r="B10" s="2">
        <v>1</v>
      </c>
      <c r="C10" s="2">
        <f>B11+C11</f>
        <v>26</v>
      </c>
      <c r="D10" s="2">
        <f>C10+D11</f>
        <v>99</v>
      </c>
      <c r="E10" s="2">
        <f>D10+E11</f>
        <v>155</v>
      </c>
      <c r="F10" s="7">
        <v>801</v>
      </c>
    </row>
    <row r="11" spans="1:6" x14ac:dyDescent="0.3">
      <c r="A11" s="2" t="s">
        <v>13</v>
      </c>
      <c r="B11" s="2">
        <v>1</v>
      </c>
      <c r="C11" s="2">
        <v>25</v>
      </c>
      <c r="D11" s="2">
        <v>73</v>
      </c>
      <c r="E11" s="7">
        <v>56</v>
      </c>
    </row>
    <row r="12" spans="1:6" x14ac:dyDescent="0.3">
      <c r="A12" s="20"/>
      <c r="B12" s="20"/>
      <c r="C12" s="20"/>
      <c r="D12" s="20"/>
      <c r="E12" s="21"/>
    </row>
    <row r="13" spans="1:6" x14ac:dyDescent="0.3">
      <c r="A13" s="1" t="s">
        <v>6</v>
      </c>
    </row>
    <row r="14" spans="1:6" x14ac:dyDescent="0.3">
      <c r="A14" s="6" t="s">
        <v>9</v>
      </c>
      <c r="B14" s="6" t="s">
        <v>10</v>
      </c>
      <c r="C14" s="6" t="s">
        <v>3</v>
      </c>
      <c r="D14" s="6" t="s">
        <v>4</v>
      </c>
      <c r="E14" s="6" t="s">
        <v>61</v>
      </c>
    </row>
    <row r="15" spans="1:6" x14ac:dyDescent="0.3">
      <c r="A15" s="2" t="s">
        <v>15</v>
      </c>
      <c r="B15" s="3">
        <f>B4/$F$4</f>
        <v>1.4104372355430183E-3</v>
      </c>
      <c r="C15" s="3">
        <f>C4/$F$4</f>
        <v>3.244005641748942E-2</v>
      </c>
      <c r="D15" s="3">
        <f>D4/$F$4</f>
        <v>0.12411847672778561</v>
      </c>
      <c r="E15" s="3">
        <f>E4/$F$4</f>
        <v>0.19322990126939352</v>
      </c>
    </row>
    <row r="16" spans="1:6" x14ac:dyDescent="0.3">
      <c r="A16" s="2" t="s">
        <v>16</v>
      </c>
      <c r="B16" s="3">
        <f>B10/$F$10</f>
        <v>1.2484394506866417E-3</v>
      </c>
      <c r="C16" s="3">
        <f>C10/$F$10</f>
        <v>3.2459425717852687E-2</v>
      </c>
      <c r="D16" s="3">
        <f>D10/$F$10</f>
        <v>0.12359550561797752</v>
      </c>
      <c r="E16" s="3">
        <f>E10/$F$10</f>
        <v>0.19350811485642946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4.4" x14ac:dyDescent="0.3"/>
  <cols>
    <col min="1" max="1" width="12.77734375" customWidth="1"/>
    <col min="2" max="5" width="13.109375" customWidth="1"/>
    <col min="6" max="6" width="11.88671875" customWidth="1"/>
  </cols>
  <sheetData>
    <row r="1" spans="1:6" x14ac:dyDescent="0.3">
      <c r="A1" s="1" t="s">
        <v>68</v>
      </c>
    </row>
    <row r="2" spans="1:6" x14ac:dyDescent="0.3">
      <c r="A2" s="4" t="s">
        <v>7</v>
      </c>
      <c r="B2" s="4" t="s">
        <v>8</v>
      </c>
      <c r="C2" s="4" t="s">
        <v>0</v>
      </c>
      <c r="D2" s="4" t="s">
        <v>1</v>
      </c>
      <c r="E2" s="4" t="s">
        <v>2</v>
      </c>
    </row>
    <row r="3" spans="1:6" x14ac:dyDescent="0.3">
      <c r="A3" s="5" t="s">
        <v>9</v>
      </c>
      <c r="B3" s="5" t="s">
        <v>10</v>
      </c>
      <c r="C3" s="5" t="s">
        <v>3</v>
      </c>
      <c r="D3" s="5" t="s">
        <v>4</v>
      </c>
      <c r="E3" s="5" t="s">
        <v>11</v>
      </c>
      <c r="F3" s="6" t="s">
        <v>5</v>
      </c>
    </row>
    <row r="4" spans="1:6" x14ac:dyDescent="0.3">
      <c r="A4" s="2" t="s">
        <v>12</v>
      </c>
      <c r="B4" s="2">
        <v>0</v>
      </c>
      <c r="C4" s="2">
        <v>22</v>
      </c>
      <c r="D4" s="2">
        <v>91</v>
      </c>
      <c r="E4" s="8">
        <v>141</v>
      </c>
      <c r="F4" s="7">
        <v>762</v>
      </c>
    </row>
    <row r="5" spans="1:6" x14ac:dyDescent="0.3">
      <c r="A5" s="2" t="s">
        <v>13</v>
      </c>
      <c r="B5" s="2">
        <v>0</v>
      </c>
      <c r="C5" s="2">
        <v>22</v>
      </c>
      <c r="D5" s="2">
        <v>69</v>
      </c>
      <c r="E5" s="2">
        <v>50</v>
      </c>
    </row>
    <row r="7" spans="1:6" x14ac:dyDescent="0.3">
      <c r="A7" s="1" t="s">
        <v>69</v>
      </c>
    </row>
    <row r="8" spans="1:6" x14ac:dyDescent="0.3">
      <c r="A8" s="4" t="s">
        <v>7</v>
      </c>
      <c r="B8" s="4" t="s">
        <v>8</v>
      </c>
      <c r="C8" s="4" t="s">
        <v>0</v>
      </c>
      <c r="D8" s="4" t="s">
        <v>1</v>
      </c>
      <c r="E8" s="4" t="s">
        <v>2</v>
      </c>
    </row>
    <row r="9" spans="1:6" x14ac:dyDescent="0.3">
      <c r="A9" s="6" t="s">
        <v>9</v>
      </c>
      <c r="B9" s="6" t="s">
        <v>10</v>
      </c>
      <c r="C9" s="6" t="s">
        <v>3</v>
      </c>
      <c r="D9" s="6" t="s">
        <v>4</v>
      </c>
      <c r="E9" s="6" t="s">
        <v>11</v>
      </c>
      <c r="F9" s="6" t="s">
        <v>5</v>
      </c>
    </row>
    <row r="10" spans="1:6" x14ac:dyDescent="0.3">
      <c r="A10" s="2" t="s">
        <v>12</v>
      </c>
      <c r="B10" s="2">
        <v>0</v>
      </c>
      <c r="C10" s="2">
        <v>23</v>
      </c>
      <c r="D10" s="2">
        <v>92</v>
      </c>
      <c r="E10" s="2">
        <v>146</v>
      </c>
      <c r="F10" s="7">
        <v>853</v>
      </c>
    </row>
    <row r="11" spans="1:6" x14ac:dyDescent="0.3">
      <c r="A11" s="2" t="s">
        <v>13</v>
      </c>
      <c r="B11" s="2">
        <v>0</v>
      </c>
      <c r="C11" s="2">
        <v>23</v>
      </c>
      <c r="D11" s="2">
        <v>69</v>
      </c>
      <c r="E11" s="2">
        <v>54</v>
      </c>
    </row>
    <row r="13" spans="1:6" x14ac:dyDescent="0.3">
      <c r="A13" s="1" t="s">
        <v>14</v>
      </c>
    </row>
    <row r="14" spans="1:6" x14ac:dyDescent="0.3">
      <c r="A14" s="6" t="s">
        <v>9</v>
      </c>
      <c r="B14" s="6" t="s">
        <v>10</v>
      </c>
      <c r="C14" s="6" t="s">
        <v>3</v>
      </c>
      <c r="D14" s="6" t="s">
        <v>4</v>
      </c>
      <c r="E14" s="6" t="s">
        <v>61</v>
      </c>
    </row>
    <row r="15" spans="1:6" x14ac:dyDescent="0.3">
      <c r="A15" s="2" t="s">
        <v>15</v>
      </c>
      <c r="B15" s="3">
        <f>B4/$F$4</f>
        <v>0</v>
      </c>
      <c r="C15" s="3">
        <f t="shared" ref="C15:E15" si="0">C4/$F$4</f>
        <v>2.8871391076115485E-2</v>
      </c>
      <c r="D15" s="3">
        <f t="shared" si="0"/>
        <v>0.1194225721784777</v>
      </c>
      <c r="E15" s="3">
        <f t="shared" si="0"/>
        <v>0.18503937007874016</v>
      </c>
    </row>
    <row r="16" spans="1:6" x14ac:dyDescent="0.3">
      <c r="A16" s="2" t="s">
        <v>16</v>
      </c>
      <c r="B16" s="3">
        <f>B10/$F$10</f>
        <v>0</v>
      </c>
      <c r="C16" s="3">
        <f t="shared" ref="C16:E16" si="1">C10/$F$10</f>
        <v>2.6963657678780773E-2</v>
      </c>
      <c r="D16" s="3">
        <f t="shared" si="1"/>
        <v>0.10785463071512309</v>
      </c>
      <c r="E16" s="3">
        <f t="shared" si="1"/>
        <v>0.17116060961313012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4.4" x14ac:dyDescent="0.3"/>
  <cols>
    <col min="1" max="1" width="33.33203125" customWidth="1"/>
    <col min="7" max="7" width="11.33203125" customWidth="1"/>
    <col min="8" max="8" width="13.6640625" customWidth="1"/>
  </cols>
  <sheetData>
    <row r="1" spans="1:8" x14ac:dyDescent="0.3">
      <c r="A1" t="s">
        <v>70</v>
      </c>
    </row>
    <row r="2" spans="1:8" x14ac:dyDescent="0.3">
      <c r="A2" s="22" t="s">
        <v>18</v>
      </c>
      <c r="B2" s="22" t="s">
        <v>7</v>
      </c>
      <c r="C2" s="22" t="s">
        <v>71</v>
      </c>
      <c r="D2" s="13" t="s">
        <v>2</v>
      </c>
      <c r="E2" s="13" t="s">
        <v>60</v>
      </c>
      <c r="F2" s="13" t="s">
        <v>54</v>
      </c>
      <c r="G2" s="13" t="s">
        <v>72</v>
      </c>
      <c r="H2" s="13" t="s">
        <v>73</v>
      </c>
    </row>
    <row r="3" spans="1:8" x14ac:dyDescent="0.3">
      <c r="A3" s="23" t="s">
        <v>35</v>
      </c>
      <c r="B3" s="23" t="s">
        <v>36</v>
      </c>
      <c r="C3" s="24">
        <v>18</v>
      </c>
      <c r="D3" s="14">
        <v>2</v>
      </c>
      <c r="E3" s="14">
        <v>1</v>
      </c>
      <c r="F3" s="14">
        <v>3</v>
      </c>
      <c r="G3" s="3">
        <f>D3/C3</f>
        <v>0.1111111111111111</v>
      </c>
      <c r="H3" s="3">
        <f>F3/C3</f>
        <v>0.16666666666666666</v>
      </c>
    </row>
    <row r="4" spans="1:8" x14ac:dyDescent="0.3">
      <c r="A4" s="23" t="s">
        <v>37</v>
      </c>
      <c r="B4" s="23" t="s">
        <v>36</v>
      </c>
      <c r="C4" s="24">
        <v>77</v>
      </c>
      <c r="D4" s="14">
        <v>1</v>
      </c>
      <c r="E4" s="14">
        <v>10</v>
      </c>
      <c r="F4" s="14">
        <v>11</v>
      </c>
      <c r="G4" s="3">
        <f t="shared" ref="G4:G30" si="0">D4/C4</f>
        <v>1.2987012987012988E-2</v>
      </c>
      <c r="H4" s="3">
        <f t="shared" ref="H4:H30" si="1">F4/C4</f>
        <v>0.14285714285714285</v>
      </c>
    </row>
    <row r="5" spans="1:8" x14ac:dyDescent="0.3">
      <c r="A5" s="23" t="s">
        <v>38</v>
      </c>
      <c r="B5" s="23" t="s">
        <v>36</v>
      </c>
      <c r="C5" s="24">
        <v>26</v>
      </c>
      <c r="D5" s="14">
        <v>3</v>
      </c>
      <c r="E5" s="14">
        <v>3</v>
      </c>
      <c r="F5" s="14">
        <v>6</v>
      </c>
      <c r="G5" s="3">
        <f t="shared" si="0"/>
        <v>0.11538461538461539</v>
      </c>
      <c r="H5" s="3">
        <f t="shared" si="1"/>
        <v>0.23076923076923078</v>
      </c>
    </row>
    <row r="6" spans="1:8" x14ac:dyDescent="0.3">
      <c r="A6" s="23" t="s">
        <v>44</v>
      </c>
      <c r="B6" s="23" t="s">
        <v>36</v>
      </c>
      <c r="C6" s="24">
        <v>84</v>
      </c>
      <c r="D6" s="15"/>
      <c r="E6" s="14">
        <v>13</v>
      </c>
      <c r="F6" s="14">
        <v>13</v>
      </c>
      <c r="G6" s="3">
        <f t="shared" si="0"/>
        <v>0</v>
      </c>
      <c r="H6" s="3">
        <f t="shared" si="1"/>
        <v>0.15476190476190477</v>
      </c>
    </row>
    <row r="7" spans="1:8" x14ac:dyDescent="0.3">
      <c r="A7" s="23" t="s">
        <v>25</v>
      </c>
      <c r="B7" s="23" t="s">
        <v>26</v>
      </c>
      <c r="C7" s="24">
        <v>4</v>
      </c>
      <c r="D7" s="15"/>
      <c r="E7" s="14">
        <v>2</v>
      </c>
      <c r="F7" s="14">
        <v>2</v>
      </c>
      <c r="G7" s="3">
        <f t="shared" si="0"/>
        <v>0</v>
      </c>
      <c r="H7" s="3">
        <f t="shared" si="1"/>
        <v>0.5</v>
      </c>
    </row>
    <row r="8" spans="1:8" x14ac:dyDescent="0.3">
      <c r="A8" s="23" t="s">
        <v>33</v>
      </c>
      <c r="B8" s="23" t="s">
        <v>26</v>
      </c>
      <c r="C8" s="24">
        <v>12</v>
      </c>
      <c r="D8" s="14">
        <v>1</v>
      </c>
      <c r="E8" s="15"/>
      <c r="F8" s="14">
        <v>1</v>
      </c>
      <c r="G8" s="3">
        <f t="shared" si="0"/>
        <v>8.3333333333333329E-2</v>
      </c>
      <c r="H8" s="3">
        <f t="shared" si="1"/>
        <v>8.3333333333333329E-2</v>
      </c>
    </row>
    <row r="9" spans="1:8" x14ac:dyDescent="0.3">
      <c r="A9" s="23" t="s">
        <v>45</v>
      </c>
      <c r="B9" s="23" t="s">
        <v>26</v>
      </c>
      <c r="C9" s="24">
        <v>13</v>
      </c>
      <c r="D9" s="15"/>
      <c r="E9" s="14">
        <v>3</v>
      </c>
      <c r="F9" s="14">
        <v>3</v>
      </c>
      <c r="G9" s="3">
        <f t="shared" si="0"/>
        <v>0</v>
      </c>
      <c r="H9" s="3">
        <f t="shared" si="1"/>
        <v>0.23076923076923078</v>
      </c>
    </row>
    <row r="10" spans="1:8" x14ac:dyDescent="0.3">
      <c r="A10" s="23" t="s">
        <v>21</v>
      </c>
      <c r="B10" s="23" t="s">
        <v>22</v>
      </c>
      <c r="C10" s="24">
        <v>5</v>
      </c>
      <c r="D10">
        <v>0</v>
      </c>
      <c r="E10" s="25">
        <v>0</v>
      </c>
      <c r="F10" s="25">
        <v>0</v>
      </c>
      <c r="G10" s="3">
        <f t="shared" si="0"/>
        <v>0</v>
      </c>
      <c r="H10" s="3">
        <f t="shared" si="1"/>
        <v>0</v>
      </c>
    </row>
    <row r="11" spans="1:8" x14ac:dyDescent="0.3">
      <c r="A11" s="23" t="s">
        <v>27</v>
      </c>
      <c r="B11" s="23" t="s">
        <v>22</v>
      </c>
      <c r="C11" s="24">
        <v>40</v>
      </c>
      <c r="D11" s="14">
        <v>1</v>
      </c>
      <c r="E11" s="14">
        <v>3</v>
      </c>
      <c r="F11" s="14">
        <v>4</v>
      </c>
      <c r="G11" s="3">
        <f t="shared" si="0"/>
        <v>2.5000000000000001E-2</v>
      </c>
      <c r="H11" s="3">
        <f t="shared" si="1"/>
        <v>0.1</v>
      </c>
    </row>
    <row r="12" spans="1:8" x14ac:dyDescent="0.3">
      <c r="A12" s="23" t="s">
        <v>30</v>
      </c>
      <c r="B12" s="23" t="s">
        <v>22</v>
      </c>
      <c r="C12" s="24">
        <v>42</v>
      </c>
      <c r="D12" s="14">
        <v>2</v>
      </c>
      <c r="E12" s="14">
        <v>4</v>
      </c>
      <c r="F12" s="14">
        <v>6</v>
      </c>
      <c r="G12" s="3">
        <f t="shared" si="0"/>
        <v>4.7619047619047616E-2</v>
      </c>
      <c r="H12" s="3">
        <f t="shared" si="1"/>
        <v>0.14285714285714285</v>
      </c>
    </row>
    <row r="13" spans="1:8" x14ac:dyDescent="0.3">
      <c r="A13" s="23" t="s">
        <v>56</v>
      </c>
      <c r="B13" s="23" t="s">
        <v>22</v>
      </c>
      <c r="C13" s="24">
        <v>12</v>
      </c>
      <c r="D13" s="15"/>
      <c r="E13" s="14">
        <v>1</v>
      </c>
      <c r="F13" s="14">
        <v>1</v>
      </c>
      <c r="G13" s="3">
        <f t="shared" si="0"/>
        <v>0</v>
      </c>
      <c r="H13" s="3">
        <f t="shared" si="1"/>
        <v>8.3333333333333329E-2</v>
      </c>
    </row>
    <row r="14" spans="1:8" x14ac:dyDescent="0.3">
      <c r="A14" s="23" t="s">
        <v>39</v>
      </c>
      <c r="B14" s="23" t="s">
        <v>22</v>
      </c>
      <c r="C14" s="24">
        <v>13</v>
      </c>
      <c r="D14" s="15"/>
      <c r="E14" s="14">
        <v>1</v>
      </c>
      <c r="F14" s="14">
        <v>1</v>
      </c>
      <c r="G14" s="3">
        <f t="shared" si="0"/>
        <v>0</v>
      </c>
      <c r="H14" s="3">
        <f t="shared" si="1"/>
        <v>7.6923076923076927E-2</v>
      </c>
    </row>
    <row r="15" spans="1:8" x14ac:dyDescent="0.3">
      <c r="A15" s="23" t="s">
        <v>74</v>
      </c>
      <c r="B15" s="23" t="s">
        <v>22</v>
      </c>
      <c r="C15" s="24">
        <v>1</v>
      </c>
      <c r="D15">
        <v>0</v>
      </c>
      <c r="E15" s="25">
        <v>0</v>
      </c>
      <c r="F15" s="25">
        <v>0</v>
      </c>
      <c r="G15" s="3">
        <f t="shared" si="0"/>
        <v>0</v>
      </c>
      <c r="H15" s="3">
        <f t="shared" si="1"/>
        <v>0</v>
      </c>
    </row>
    <row r="16" spans="1:8" x14ac:dyDescent="0.3">
      <c r="A16" s="23" t="s">
        <v>53</v>
      </c>
      <c r="B16" s="23" t="s">
        <v>22</v>
      </c>
      <c r="C16" s="24">
        <v>2</v>
      </c>
      <c r="D16">
        <v>0</v>
      </c>
      <c r="E16" s="25">
        <v>0</v>
      </c>
      <c r="F16" s="25">
        <v>0</v>
      </c>
      <c r="G16" s="3">
        <f t="shared" si="0"/>
        <v>0</v>
      </c>
      <c r="H16" s="3">
        <f t="shared" si="1"/>
        <v>0</v>
      </c>
    </row>
    <row r="17" spans="1:8" x14ac:dyDescent="0.3">
      <c r="A17" s="23" t="s">
        <v>19</v>
      </c>
      <c r="B17" s="23" t="s">
        <v>20</v>
      </c>
      <c r="C17" s="24">
        <v>33</v>
      </c>
      <c r="D17" s="14">
        <v>6</v>
      </c>
      <c r="E17" s="14">
        <v>5</v>
      </c>
      <c r="F17" s="14">
        <v>11</v>
      </c>
      <c r="G17" s="3">
        <f t="shared" si="0"/>
        <v>0.18181818181818182</v>
      </c>
      <c r="H17" s="3">
        <f t="shared" si="1"/>
        <v>0.33333333333333331</v>
      </c>
    </row>
    <row r="18" spans="1:8" x14ac:dyDescent="0.3">
      <c r="A18" s="23" t="s">
        <v>23</v>
      </c>
      <c r="B18" s="23" t="s">
        <v>20</v>
      </c>
      <c r="C18" s="24">
        <v>80</v>
      </c>
      <c r="D18" s="14">
        <v>1</v>
      </c>
      <c r="E18" s="15"/>
      <c r="F18" s="14">
        <v>1</v>
      </c>
      <c r="G18" s="3">
        <f t="shared" si="0"/>
        <v>1.2500000000000001E-2</v>
      </c>
      <c r="H18" s="3">
        <f t="shared" si="1"/>
        <v>1.2500000000000001E-2</v>
      </c>
    </row>
    <row r="19" spans="1:8" x14ac:dyDescent="0.3">
      <c r="A19" s="23" t="s">
        <v>24</v>
      </c>
      <c r="B19" s="23" t="s">
        <v>20</v>
      </c>
      <c r="C19" s="24">
        <v>4</v>
      </c>
      <c r="D19">
        <v>0</v>
      </c>
      <c r="E19" s="25">
        <v>0</v>
      </c>
      <c r="F19" s="25">
        <v>0</v>
      </c>
      <c r="G19" s="3">
        <f t="shared" si="0"/>
        <v>0</v>
      </c>
      <c r="H19" s="3">
        <f t="shared" si="1"/>
        <v>0</v>
      </c>
    </row>
    <row r="20" spans="1:8" x14ac:dyDescent="0.3">
      <c r="A20" s="23" t="s">
        <v>31</v>
      </c>
      <c r="B20" s="23" t="s">
        <v>20</v>
      </c>
      <c r="C20" s="24">
        <v>5</v>
      </c>
      <c r="D20" s="14">
        <v>2</v>
      </c>
      <c r="E20" s="14">
        <v>1</v>
      </c>
      <c r="F20" s="14">
        <v>3</v>
      </c>
      <c r="G20" s="3">
        <f t="shared" si="0"/>
        <v>0.4</v>
      </c>
      <c r="H20" s="3">
        <f t="shared" si="1"/>
        <v>0.6</v>
      </c>
    </row>
    <row r="21" spans="1:8" ht="28.8" x14ac:dyDescent="0.3">
      <c r="A21" s="23" t="s">
        <v>40</v>
      </c>
      <c r="B21" s="23" t="s">
        <v>20</v>
      </c>
      <c r="C21" s="24">
        <v>6</v>
      </c>
      <c r="D21" s="14">
        <v>1</v>
      </c>
      <c r="E21" s="14">
        <v>1</v>
      </c>
      <c r="F21" s="14">
        <v>2</v>
      </c>
      <c r="G21" s="3">
        <f t="shared" si="0"/>
        <v>0.16666666666666666</v>
      </c>
      <c r="H21" s="3">
        <f t="shared" si="1"/>
        <v>0.33333333333333331</v>
      </c>
    </row>
    <row r="22" spans="1:8" x14ac:dyDescent="0.3">
      <c r="A22" s="23" t="s">
        <v>28</v>
      </c>
      <c r="B22" s="23" t="s">
        <v>20</v>
      </c>
      <c r="C22" s="24">
        <v>4</v>
      </c>
      <c r="D22">
        <v>0</v>
      </c>
      <c r="E22" s="25">
        <v>0</v>
      </c>
      <c r="F22" s="25">
        <v>0</v>
      </c>
      <c r="G22" s="3">
        <f t="shared" si="0"/>
        <v>0</v>
      </c>
      <c r="H22" s="3">
        <f t="shared" si="1"/>
        <v>0</v>
      </c>
    </row>
    <row r="23" spans="1:8" x14ac:dyDescent="0.3">
      <c r="A23" s="23" t="s">
        <v>29</v>
      </c>
      <c r="B23" s="23" t="s">
        <v>20</v>
      </c>
      <c r="C23" s="24">
        <v>8</v>
      </c>
      <c r="D23" s="14">
        <v>2</v>
      </c>
      <c r="E23" s="14">
        <v>2</v>
      </c>
      <c r="F23" s="14">
        <v>4</v>
      </c>
      <c r="G23" s="3">
        <f t="shared" si="0"/>
        <v>0.25</v>
      </c>
      <c r="H23" s="3">
        <f t="shared" si="1"/>
        <v>0.5</v>
      </c>
    </row>
    <row r="24" spans="1:8" x14ac:dyDescent="0.3">
      <c r="A24" s="23" t="s">
        <v>32</v>
      </c>
      <c r="B24" s="23" t="s">
        <v>20</v>
      </c>
      <c r="C24" s="24">
        <v>34</v>
      </c>
      <c r="D24" s="15"/>
      <c r="E24" s="14">
        <v>1</v>
      </c>
      <c r="F24" s="14">
        <v>1</v>
      </c>
      <c r="G24" s="3">
        <f t="shared" si="0"/>
        <v>0</v>
      </c>
      <c r="H24" s="3">
        <f t="shared" si="1"/>
        <v>2.9411764705882353E-2</v>
      </c>
    </row>
    <row r="25" spans="1:8" x14ac:dyDescent="0.3">
      <c r="A25" s="23" t="s">
        <v>75</v>
      </c>
      <c r="B25" s="23" t="s">
        <v>20</v>
      </c>
      <c r="C25" s="24">
        <v>10</v>
      </c>
      <c r="D25">
        <v>0</v>
      </c>
      <c r="E25" s="25">
        <v>0</v>
      </c>
      <c r="F25" s="25">
        <v>0</v>
      </c>
      <c r="G25" s="3">
        <f t="shared" si="0"/>
        <v>0</v>
      </c>
      <c r="H25" s="3">
        <f t="shared" si="1"/>
        <v>0</v>
      </c>
    </row>
    <row r="26" spans="1:8" x14ac:dyDescent="0.3">
      <c r="A26" s="23" t="s">
        <v>53</v>
      </c>
      <c r="B26" s="23" t="s">
        <v>20</v>
      </c>
      <c r="C26" s="24">
        <v>12</v>
      </c>
      <c r="D26">
        <v>0</v>
      </c>
      <c r="E26" s="25">
        <v>0</v>
      </c>
      <c r="F26" s="25">
        <v>0</v>
      </c>
      <c r="G26" s="3">
        <f t="shared" si="0"/>
        <v>0</v>
      </c>
      <c r="H26" s="3">
        <f t="shared" si="1"/>
        <v>0</v>
      </c>
    </row>
    <row r="27" spans="1:8" x14ac:dyDescent="0.3">
      <c r="A27" s="23" t="s">
        <v>41</v>
      </c>
      <c r="B27" s="23" t="s">
        <v>20</v>
      </c>
      <c r="C27" s="24">
        <v>2</v>
      </c>
      <c r="D27" s="14">
        <v>1</v>
      </c>
      <c r="E27" s="15"/>
      <c r="F27" s="14">
        <v>1</v>
      </c>
      <c r="G27" s="3">
        <f t="shared" si="0"/>
        <v>0.5</v>
      </c>
      <c r="H27" s="3">
        <f t="shared" si="1"/>
        <v>0.5</v>
      </c>
    </row>
    <row r="28" spans="1:8" x14ac:dyDescent="0.3">
      <c r="A28" s="23" t="s">
        <v>42</v>
      </c>
      <c r="B28" s="23" t="s">
        <v>20</v>
      </c>
      <c r="C28" s="24">
        <v>28</v>
      </c>
      <c r="D28" s="15"/>
      <c r="E28" s="14">
        <v>1</v>
      </c>
      <c r="F28" s="14">
        <v>1</v>
      </c>
      <c r="G28" s="3">
        <f t="shared" si="0"/>
        <v>0</v>
      </c>
      <c r="H28" s="3">
        <f t="shared" si="1"/>
        <v>3.5714285714285712E-2</v>
      </c>
    </row>
    <row r="29" spans="1:8" x14ac:dyDescent="0.3">
      <c r="A29" s="23" t="s">
        <v>76</v>
      </c>
      <c r="B29" s="23" t="s">
        <v>20</v>
      </c>
      <c r="C29" s="24">
        <v>1</v>
      </c>
      <c r="D29" s="15"/>
      <c r="E29" s="14">
        <v>1</v>
      </c>
      <c r="F29" s="14">
        <v>1</v>
      </c>
      <c r="G29" s="3">
        <f t="shared" si="0"/>
        <v>0</v>
      </c>
      <c r="H29" s="3">
        <f t="shared" si="1"/>
        <v>1</v>
      </c>
    </row>
    <row r="30" spans="1:8" x14ac:dyDescent="0.3">
      <c r="A30" s="23" t="s">
        <v>54</v>
      </c>
      <c r="B30" s="2"/>
      <c r="C30" s="2">
        <f>SUM(C3:C29)</f>
        <v>576</v>
      </c>
      <c r="D30" s="2">
        <f>SUM(D3:D29)</f>
        <v>23</v>
      </c>
      <c r="E30" s="2">
        <f>SUM(E3:E29)</f>
        <v>53</v>
      </c>
      <c r="F30" s="2">
        <f>SUM(F3:F29)</f>
        <v>76</v>
      </c>
      <c r="G30" s="3">
        <f t="shared" si="0"/>
        <v>3.9930555555555552E-2</v>
      </c>
      <c r="H30" s="3">
        <f t="shared" si="1"/>
        <v>0.13194444444444445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8" sqref="L18"/>
    </sheetView>
  </sheetViews>
  <sheetFormatPr defaultRowHeight="14.4" x14ac:dyDescent="0.3"/>
  <cols>
    <col min="1" max="1" width="33.33203125" customWidth="1"/>
    <col min="4" max="4" width="10.5546875" customWidth="1"/>
  </cols>
  <sheetData>
    <row r="1" spans="1:10" s="1" customFormat="1" x14ac:dyDescent="0.3">
      <c r="A1" s="1" t="s">
        <v>57</v>
      </c>
      <c r="G1" s="1" t="s">
        <v>54</v>
      </c>
      <c r="H1" s="1" t="s">
        <v>55</v>
      </c>
    </row>
    <row r="2" spans="1:10" x14ac:dyDescent="0.3">
      <c r="A2" s="17" t="s">
        <v>18</v>
      </c>
      <c r="B2" s="17" t="s">
        <v>7</v>
      </c>
      <c r="C2" s="17" t="s">
        <v>46</v>
      </c>
      <c r="D2" s="11" t="s">
        <v>0</v>
      </c>
      <c r="E2" s="11" t="s">
        <v>1</v>
      </c>
      <c r="F2" s="11" t="s">
        <v>2</v>
      </c>
      <c r="G2" s="26" t="s">
        <v>60</v>
      </c>
      <c r="H2" s="16">
        <v>1</v>
      </c>
      <c r="I2" s="12">
        <v>1.5</v>
      </c>
      <c r="J2" s="12">
        <v>2</v>
      </c>
    </row>
    <row r="3" spans="1:10" x14ac:dyDescent="0.3">
      <c r="A3" s="19" t="s">
        <v>35</v>
      </c>
      <c r="B3" s="19" t="s">
        <v>36</v>
      </c>
      <c r="C3" s="18">
        <v>21</v>
      </c>
      <c r="D3" s="2"/>
      <c r="E3" s="2"/>
      <c r="F3" s="2">
        <v>5</v>
      </c>
      <c r="G3" s="2">
        <v>3</v>
      </c>
      <c r="H3" s="3">
        <f t="shared" ref="H3:H32" si="0">IF(C3=0, "-", (D3+E3)/C3)</f>
        <v>0</v>
      </c>
      <c r="I3" s="3">
        <f t="shared" ref="I3:I32" si="1">IF(C3=0,"-",(D3+E3+F3)/C3)</f>
        <v>0.23809523809523808</v>
      </c>
      <c r="J3" s="3">
        <f>IF(C3=0,"-",SUM(D3:G3)/C3)</f>
        <v>0.38095238095238093</v>
      </c>
    </row>
    <row r="4" spans="1:10" x14ac:dyDescent="0.3">
      <c r="A4" s="19" t="s">
        <v>37</v>
      </c>
      <c r="B4" s="19" t="s">
        <v>36</v>
      </c>
      <c r="C4" s="18">
        <v>36</v>
      </c>
      <c r="D4" s="2"/>
      <c r="E4" s="2">
        <v>1</v>
      </c>
      <c r="F4" s="2">
        <v>9</v>
      </c>
      <c r="G4" s="2">
        <v>5</v>
      </c>
      <c r="H4" s="3">
        <f t="shared" si="0"/>
        <v>2.7777777777777776E-2</v>
      </c>
      <c r="I4" s="3">
        <f t="shared" si="1"/>
        <v>0.27777777777777779</v>
      </c>
      <c r="J4" s="3">
        <f t="shared" ref="J4:J32" si="2">IF(C4=0,"-",SUM(D4:G4)/C4)</f>
        <v>0.41666666666666669</v>
      </c>
    </row>
    <row r="5" spans="1:10" x14ac:dyDescent="0.3">
      <c r="A5" s="19" t="s">
        <v>38</v>
      </c>
      <c r="B5" s="19" t="s">
        <v>36</v>
      </c>
      <c r="C5" s="18">
        <v>19</v>
      </c>
      <c r="D5" s="2"/>
      <c r="E5" s="2">
        <v>3</v>
      </c>
      <c r="F5" s="2">
        <v>6</v>
      </c>
      <c r="G5" s="2">
        <v>5</v>
      </c>
      <c r="H5" s="3">
        <f t="shared" si="0"/>
        <v>0.15789473684210525</v>
      </c>
      <c r="I5" s="3">
        <f t="shared" si="1"/>
        <v>0.47368421052631576</v>
      </c>
      <c r="J5" s="3">
        <f t="shared" si="2"/>
        <v>0.73684210526315785</v>
      </c>
    </row>
    <row r="6" spans="1:10" x14ac:dyDescent="0.3">
      <c r="A6" s="19" t="s">
        <v>44</v>
      </c>
      <c r="B6" s="19" t="s">
        <v>36</v>
      </c>
      <c r="C6" s="18">
        <v>26</v>
      </c>
      <c r="D6" s="2"/>
      <c r="E6" s="2"/>
      <c r="F6" s="2">
        <v>12</v>
      </c>
      <c r="G6" s="2">
        <v>6</v>
      </c>
      <c r="H6" s="3">
        <f t="shared" si="0"/>
        <v>0</v>
      </c>
      <c r="I6" s="3">
        <f t="shared" si="1"/>
        <v>0.46153846153846156</v>
      </c>
      <c r="J6" s="3">
        <f t="shared" si="2"/>
        <v>0.69230769230769229</v>
      </c>
    </row>
    <row r="7" spans="1:10" x14ac:dyDescent="0.3">
      <c r="A7" s="19" t="s">
        <v>25</v>
      </c>
      <c r="B7" s="19" t="s">
        <v>26</v>
      </c>
      <c r="C7" s="18">
        <v>1</v>
      </c>
      <c r="D7" s="2"/>
      <c r="E7" s="2"/>
      <c r="F7" s="2">
        <v>1</v>
      </c>
      <c r="G7" s="2">
        <v>5</v>
      </c>
      <c r="H7" s="3">
        <f t="shared" si="0"/>
        <v>0</v>
      </c>
      <c r="I7" s="3">
        <f t="shared" si="1"/>
        <v>1</v>
      </c>
      <c r="J7" s="3">
        <f t="shared" si="2"/>
        <v>6</v>
      </c>
    </row>
    <row r="8" spans="1:10" x14ac:dyDescent="0.3">
      <c r="A8" s="19" t="s">
        <v>33</v>
      </c>
      <c r="B8" s="19" t="s">
        <v>26</v>
      </c>
      <c r="C8" s="18">
        <v>3</v>
      </c>
      <c r="D8" s="2"/>
      <c r="E8" s="2"/>
      <c r="F8" s="2">
        <v>6</v>
      </c>
      <c r="G8" s="2">
        <v>4</v>
      </c>
      <c r="H8" s="3">
        <f t="shared" si="0"/>
        <v>0</v>
      </c>
      <c r="I8" s="3">
        <f t="shared" si="1"/>
        <v>2</v>
      </c>
      <c r="J8" s="3">
        <f t="shared" si="2"/>
        <v>3.3333333333333335</v>
      </c>
    </row>
    <row r="9" spans="1:10" x14ac:dyDescent="0.3">
      <c r="A9" s="19" t="s">
        <v>45</v>
      </c>
      <c r="B9" s="19" t="s">
        <v>26</v>
      </c>
      <c r="C9" s="18">
        <v>1</v>
      </c>
      <c r="D9" s="2"/>
      <c r="E9" s="2"/>
      <c r="F9" s="2">
        <v>1</v>
      </c>
      <c r="G9" s="2">
        <v>3</v>
      </c>
      <c r="H9" s="3">
        <f t="shared" si="0"/>
        <v>0</v>
      </c>
      <c r="I9" s="3">
        <f t="shared" si="1"/>
        <v>1</v>
      </c>
      <c r="J9" s="3">
        <f t="shared" si="2"/>
        <v>4</v>
      </c>
    </row>
    <row r="10" spans="1:10" x14ac:dyDescent="0.3">
      <c r="A10" s="19" t="s">
        <v>58</v>
      </c>
      <c r="B10" s="19" t="s">
        <v>50</v>
      </c>
      <c r="C10" s="18"/>
      <c r="D10" s="2"/>
      <c r="E10" s="2"/>
      <c r="F10" s="2">
        <v>1</v>
      </c>
      <c r="G10" s="2"/>
      <c r="H10" s="3" t="str">
        <f t="shared" si="0"/>
        <v>-</v>
      </c>
      <c r="I10" s="3" t="str">
        <f t="shared" si="1"/>
        <v>-</v>
      </c>
      <c r="J10" s="3" t="str">
        <f t="shared" si="2"/>
        <v>-</v>
      </c>
    </row>
    <row r="11" spans="1:10" x14ac:dyDescent="0.3">
      <c r="A11" s="19" t="s">
        <v>21</v>
      </c>
      <c r="B11" s="19" t="s">
        <v>22</v>
      </c>
      <c r="C11" s="18">
        <v>3</v>
      </c>
      <c r="D11" s="2"/>
      <c r="E11" s="2"/>
      <c r="F11" s="2">
        <v>1</v>
      </c>
      <c r="G11" s="2">
        <v>1</v>
      </c>
      <c r="H11" s="3">
        <f t="shared" si="0"/>
        <v>0</v>
      </c>
      <c r="I11" s="3">
        <f t="shared" si="1"/>
        <v>0.33333333333333331</v>
      </c>
      <c r="J11" s="3">
        <f t="shared" si="2"/>
        <v>0.66666666666666663</v>
      </c>
    </row>
    <row r="12" spans="1:10" x14ac:dyDescent="0.3">
      <c r="A12" s="19" t="s">
        <v>27</v>
      </c>
      <c r="B12" s="19" t="s">
        <v>22</v>
      </c>
      <c r="C12" s="18">
        <v>30</v>
      </c>
      <c r="D12" s="2"/>
      <c r="E12" s="2">
        <v>1</v>
      </c>
      <c r="F12" s="2">
        <v>7</v>
      </c>
      <c r="G12" s="2">
        <v>2</v>
      </c>
      <c r="H12" s="3">
        <f t="shared" si="0"/>
        <v>3.3333333333333333E-2</v>
      </c>
      <c r="I12" s="3">
        <f t="shared" si="1"/>
        <v>0.26666666666666666</v>
      </c>
      <c r="J12" s="3">
        <f t="shared" si="2"/>
        <v>0.33333333333333331</v>
      </c>
    </row>
    <row r="13" spans="1:10" x14ac:dyDescent="0.3">
      <c r="A13" s="19" t="s">
        <v>30</v>
      </c>
      <c r="B13" s="19" t="s">
        <v>22</v>
      </c>
      <c r="C13" s="18">
        <v>27</v>
      </c>
      <c r="D13" s="2"/>
      <c r="E13" s="2"/>
      <c r="F13" s="2">
        <v>4</v>
      </c>
      <c r="G13" s="2">
        <v>8</v>
      </c>
      <c r="H13" s="3">
        <f t="shared" si="0"/>
        <v>0</v>
      </c>
      <c r="I13" s="3">
        <f t="shared" si="1"/>
        <v>0.14814814814814814</v>
      </c>
      <c r="J13" s="3">
        <f t="shared" si="2"/>
        <v>0.44444444444444442</v>
      </c>
    </row>
    <row r="14" spans="1:10" x14ac:dyDescent="0.3">
      <c r="A14" s="19" t="s">
        <v>47</v>
      </c>
      <c r="B14" s="19" t="s">
        <v>22</v>
      </c>
      <c r="C14" s="18">
        <v>1</v>
      </c>
      <c r="D14" s="2"/>
      <c r="E14" s="2"/>
      <c r="F14" s="2"/>
      <c r="G14" s="2"/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0" x14ac:dyDescent="0.3">
      <c r="A15" s="19" t="s">
        <v>56</v>
      </c>
      <c r="B15" s="19" t="s">
        <v>22</v>
      </c>
      <c r="C15" s="18">
        <v>6</v>
      </c>
      <c r="D15" s="2"/>
      <c r="E15" s="2">
        <v>1</v>
      </c>
      <c r="F15" s="2">
        <v>3</v>
      </c>
      <c r="G15" s="2">
        <v>4</v>
      </c>
      <c r="H15" s="3">
        <f t="shared" si="0"/>
        <v>0.16666666666666666</v>
      </c>
      <c r="I15" s="3">
        <f t="shared" si="1"/>
        <v>0.66666666666666663</v>
      </c>
      <c r="J15" s="3">
        <f t="shared" si="2"/>
        <v>1.3333333333333333</v>
      </c>
    </row>
    <row r="16" spans="1:10" x14ac:dyDescent="0.3">
      <c r="A16" s="19" t="s">
        <v>39</v>
      </c>
      <c r="B16" s="19" t="s">
        <v>22</v>
      </c>
      <c r="C16" s="18">
        <v>15</v>
      </c>
      <c r="D16" s="2"/>
      <c r="E16" s="2"/>
      <c r="F16" s="2">
        <v>3</v>
      </c>
      <c r="G16" s="2"/>
      <c r="H16" s="3">
        <f t="shared" si="0"/>
        <v>0</v>
      </c>
      <c r="I16" s="3">
        <f t="shared" si="1"/>
        <v>0.2</v>
      </c>
      <c r="J16" s="3">
        <f t="shared" si="2"/>
        <v>0.2</v>
      </c>
    </row>
    <row r="17" spans="1:10" x14ac:dyDescent="0.3">
      <c r="A17" s="19" t="s">
        <v>59</v>
      </c>
      <c r="B17" s="19" t="s">
        <v>22</v>
      </c>
      <c r="C17" s="18"/>
      <c r="D17" s="2"/>
      <c r="E17" s="2"/>
      <c r="F17" s="2">
        <v>1</v>
      </c>
      <c r="G17" s="2"/>
      <c r="H17" s="3" t="str">
        <f t="shared" si="0"/>
        <v>-</v>
      </c>
      <c r="I17" s="3" t="str">
        <f t="shared" si="1"/>
        <v>-</v>
      </c>
      <c r="J17" s="3" t="str">
        <f t="shared" si="2"/>
        <v>-</v>
      </c>
    </row>
    <row r="18" spans="1:10" x14ac:dyDescent="0.3">
      <c r="A18" s="19" t="s">
        <v>43</v>
      </c>
      <c r="B18" s="19" t="s">
        <v>22</v>
      </c>
      <c r="C18" s="18">
        <v>8</v>
      </c>
      <c r="D18" s="2"/>
      <c r="E18" s="2">
        <v>1</v>
      </c>
      <c r="F18" s="2">
        <v>1</v>
      </c>
      <c r="G18" s="2"/>
      <c r="H18" s="3">
        <f t="shared" si="0"/>
        <v>0.125</v>
      </c>
      <c r="I18" s="3">
        <f t="shared" si="1"/>
        <v>0.25</v>
      </c>
      <c r="J18" s="3">
        <f t="shared" si="2"/>
        <v>0.25</v>
      </c>
    </row>
    <row r="19" spans="1:10" x14ac:dyDescent="0.3">
      <c r="A19" s="19" t="s">
        <v>48</v>
      </c>
      <c r="B19" s="19" t="s">
        <v>49</v>
      </c>
      <c r="C19" s="18">
        <v>1</v>
      </c>
      <c r="D19" s="2"/>
      <c r="E19" s="2"/>
      <c r="F19" s="2"/>
      <c r="G19" s="2"/>
      <c r="H19" s="3">
        <f t="shared" si="0"/>
        <v>0</v>
      </c>
      <c r="I19" s="3">
        <f t="shared" si="1"/>
        <v>0</v>
      </c>
      <c r="J19" s="3">
        <f t="shared" si="2"/>
        <v>0</v>
      </c>
    </row>
    <row r="20" spans="1:10" x14ac:dyDescent="0.3">
      <c r="A20" s="19" t="s">
        <v>19</v>
      </c>
      <c r="B20" s="19" t="s">
        <v>20</v>
      </c>
      <c r="C20" s="18">
        <v>17</v>
      </c>
      <c r="D20" s="2"/>
      <c r="E20" s="2">
        <v>4</v>
      </c>
      <c r="F20" s="2">
        <v>3</v>
      </c>
      <c r="G20" s="2">
        <v>1</v>
      </c>
      <c r="H20" s="3">
        <f t="shared" si="0"/>
        <v>0.23529411764705882</v>
      </c>
      <c r="I20" s="3">
        <f t="shared" si="1"/>
        <v>0.41176470588235292</v>
      </c>
      <c r="J20" s="3">
        <f t="shared" si="2"/>
        <v>0.47058823529411764</v>
      </c>
    </row>
    <row r="21" spans="1:10" x14ac:dyDescent="0.3">
      <c r="A21" s="19" t="s">
        <v>23</v>
      </c>
      <c r="B21" s="19" t="s">
        <v>20</v>
      </c>
      <c r="C21" s="18">
        <v>53</v>
      </c>
      <c r="D21" s="2">
        <v>1</v>
      </c>
      <c r="E21" s="2">
        <v>2</v>
      </c>
      <c r="F21" s="2"/>
      <c r="G21" s="2"/>
      <c r="H21" s="3">
        <f t="shared" si="0"/>
        <v>5.6603773584905662E-2</v>
      </c>
      <c r="I21" s="3">
        <f t="shared" si="1"/>
        <v>5.6603773584905662E-2</v>
      </c>
      <c r="J21" s="3">
        <f t="shared" si="2"/>
        <v>5.6603773584905662E-2</v>
      </c>
    </row>
    <row r="22" spans="1:10" x14ac:dyDescent="0.3">
      <c r="A22" s="19" t="s">
        <v>24</v>
      </c>
      <c r="B22" s="19" t="s">
        <v>20</v>
      </c>
      <c r="C22" s="18">
        <v>18</v>
      </c>
      <c r="D22" s="2"/>
      <c r="E22" s="2">
        <v>5</v>
      </c>
      <c r="F22" s="2"/>
      <c r="G22" s="2">
        <v>1</v>
      </c>
      <c r="H22" s="3">
        <f t="shared" si="0"/>
        <v>0.27777777777777779</v>
      </c>
      <c r="I22" s="3">
        <f t="shared" si="1"/>
        <v>0.27777777777777779</v>
      </c>
      <c r="J22" s="3">
        <f t="shared" si="2"/>
        <v>0.33333333333333331</v>
      </c>
    </row>
    <row r="23" spans="1:10" x14ac:dyDescent="0.3">
      <c r="A23" s="19" t="s">
        <v>31</v>
      </c>
      <c r="B23" s="19" t="s">
        <v>20</v>
      </c>
      <c r="C23" s="18">
        <v>2</v>
      </c>
      <c r="D23" s="2"/>
      <c r="E23" s="2"/>
      <c r="F23" s="2"/>
      <c r="G23" s="2"/>
      <c r="H23" s="3">
        <f t="shared" si="0"/>
        <v>0</v>
      </c>
      <c r="I23" s="3">
        <f t="shared" si="1"/>
        <v>0</v>
      </c>
      <c r="J23" s="3">
        <f t="shared" si="2"/>
        <v>0</v>
      </c>
    </row>
    <row r="24" spans="1:10" ht="28.8" x14ac:dyDescent="0.3">
      <c r="A24" s="19" t="s">
        <v>40</v>
      </c>
      <c r="B24" s="19" t="s">
        <v>20</v>
      </c>
      <c r="C24" s="18">
        <v>14</v>
      </c>
      <c r="D24" s="2"/>
      <c r="E24" s="2">
        <v>2</v>
      </c>
      <c r="F24" s="2"/>
      <c r="G24" s="2">
        <v>1</v>
      </c>
      <c r="H24" s="3">
        <f t="shared" si="0"/>
        <v>0.14285714285714285</v>
      </c>
      <c r="I24" s="3">
        <f t="shared" si="1"/>
        <v>0.14285714285714285</v>
      </c>
      <c r="J24" s="3">
        <f t="shared" si="2"/>
        <v>0.21428571428571427</v>
      </c>
    </row>
    <row r="25" spans="1:10" x14ac:dyDescent="0.3">
      <c r="A25" s="19" t="s">
        <v>29</v>
      </c>
      <c r="B25" s="19" t="s">
        <v>20</v>
      </c>
      <c r="C25" s="18">
        <v>14</v>
      </c>
      <c r="D25" s="2"/>
      <c r="E25" s="2"/>
      <c r="F25" s="2"/>
      <c r="G25" s="2"/>
      <c r="H25" s="3">
        <f t="shared" si="0"/>
        <v>0</v>
      </c>
      <c r="I25" s="3">
        <f t="shared" si="1"/>
        <v>0</v>
      </c>
      <c r="J25" s="3">
        <f t="shared" si="2"/>
        <v>0</v>
      </c>
    </row>
    <row r="26" spans="1:10" x14ac:dyDescent="0.3">
      <c r="A26" s="19" t="s">
        <v>32</v>
      </c>
      <c r="B26" s="19" t="s">
        <v>20</v>
      </c>
      <c r="C26" s="18">
        <v>27</v>
      </c>
      <c r="D26" s="2"/>
      <c r="E26" s="2"/>
      <c r="F26" s="2"/>
      <c r="G26" s="2"/>
      <c r="H26" s="3">
        <f t="shared" si="0"/>
        <v>0</v>
      </c>
      <c r="I26" s="3">
        <f t="shared" si="1"/>
        <v>0</v>
      </c>
      <c r="J26" s="3">
        <f t="shared" si="2"/>
        <v>0</v>
      </c>
    </row>
    <row r="27" spans="1:10" x14ac:dyDescent="0.3">
      <c r="A27" s="19" t="s">
        <v>34</v>
      </c>
      <c r="B27" s="19" t="s">
        <v>20</v>
      </c>
      <c r="C27" s="18">
        <v>353</v>
      </c>
      <c r="D27" s="2"/>
      <c r="E27" s="2">
        <v>2</v>
      </c>
      <c r="F27" s="2"/>
      <c r="G27" s="2"/>
      <c r="H27" s="3">
        <f t="shared" si="0"/>
        <v>5.6657223796033997E-3</v>
      </c>
      <c r="I27" s="3">
        <f t="shared" si="1"/>
        <v>5.6657223796033997E-3</v>
      </c>
      <c r="J27" s="3">
        <f t="shared" si="2"/>
        <v>5.6657223796033997E-3</v>
      </c>
    </row>
    <row r="28" spans="1:10" x14ac:dyDescent="0.3">
      <c r="A28" s="19" t="s">
        <v>51</v>
      </c>
      <c r="B28" s="19" t="s">
        <v>20</v>
      </c>
      <c r="C28" s="18">
        <v>1</v>
      </c>
      <c r="D28" s="2"/>
      <c r="E28" s="2"/>
      <c r="F28" s="2"/>
      <c r="G28" s="2"/>
      <c r="H28" s="3">
        <f t="shared" si="0"/>
        <v>0</v>
      </c>
      <c r="I28" s="3">
        <f t="shared" si="1"/>
        <v>0</v>
      </c>
      <c r="J28" s="3">
        <f t="shared" si="2"/>
        <v>0</v>
      </c>
    </row>
    <row r="29" spans="1:10" x14ac:dyDescent="0.3">
      <c r="A29" s="19" t="s">
        <v>52</v>
      </c>
      <c r="B29" s="19" t="s">
        <v>20</v>
      </c>
      <c r="C29" s="18"/>
      <c r="D29" s="2"/>
      <c r="E29" s="2"/>
      <c r="F29" s="2">
        <v>1</v>
      </c>
      <c r="G29" s="2"/>
      <c r="H29" s="3" t="str">
        <f t="shared" si="0"/>
        <v>-</v>
      </c>
      <c r="I29" s="3" t="str">
        <f t="shared" si="1"/>
        <v>-</v>
      </c>
      <c r="J29" s="3" t="str">
        <f t="shared" si="2"/>
        <v>-</v>
      </c>
    </row>
    <row r="30" spans="1:10" x14ac:dyDescent="0.3">
      <c r="A30" s="19" t="s">
        <v>41</v>
      </c>
      <c r="B30" s="19" t="s">
        <v>20</v>
      </c>
      <c r="C30" s="18">
        <v>9</v>
      </c>
      <c r="D30" s="2"/>
      <c r="E30" s="2"/>
      <c r="F30" s="2"/>
      <c r="G30" s="2"/>
      <c r="H30" s="3">
        <f t="shared" si="0"/>
        <v>0</v>
      </c>
      <c r="I30" s="3">
        <f t="shared" si="1"/>
        <v>0</v>
      </c>
      <c r="J30" s="3">
        <f t="shared" si="2"/>
        <v>0</v>
      </c>
    </row>
    <row r="31" spans="1:10" x14ac:dyDescent="0.3">
      <c r="A31" s="19" t="s">
        <v>42</v>
      </c>
      <c r="B31" s="19" t="s">
        <v>20</v>
      </c>
      <c r="C31" s="18">
        <v>5</v>
      </c>
      <c r="D31" s="2"/>
      <c r="E31" s="2"/>
      <c r="F31" s="2"/>
      <c r="G31" s="2"/>
      <c r="H31" s="3">
        <f t="shared" si="0"/>
        <v>0</v>
      </c>
      <c r="I31" s="3">
        <f t="shared" si="1"/>
        <v>0</v>
      </c>
      <c r="J31" s="3">
        <f t="shared" si="2"/>
        <v>0</v>
      </c>
    </row>
    <row r="32" spans="1:10" x14ac:dyDescent="0.3">
      <c r="A32" s="2"/>
      <c r="B32" s="2"/>
      <c r="C32" s="2">
        <f>SUM(C3:C31)</f>
        <v>711</v>
      </c>
      <c r="D32" s="2">
        <f t="shared" ref="D32:F32" si="3">SUM(D3:D31)</f>
        <v>1</v>
      </c>
      <c r="E32" s="2">
        <f t="shared" si="3"/>
        <v>22</v>
      </c>
      <c r="F32" s="2">
        <f t="shared" si="3"/>
        <v>65</v>
      </c>
      <c r="G32" s="2">
        <f>SUM(G2:G31)</f>
        <v>49</v>
      </c>
      <c r="H32" s="3">
        <f t="shared" si="0"/>
        <v>3.2348804500703238E-2</v>
      </c>
      <c r="I32" s="3">
        <f t="shared" si="1"/>
        <v>0.12376933895921238</v>
      </c>
      <c r="J32" s="3">
        <f t="shared" si="2"/>
        <v>0.19268635724331926</v>
      </c>
    </row>
  </sheetData>
  <sortState ref="A3:L31">
    <sortCondition ref="B3:B31"/>
    <sortCondition ref="A3:A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Fall2010Cohort</vt:lpstr>
      <vt:lpstr>fall2009Cohort</vt:lpstr>
      <vt:lpstr>Fall2008Cohort</vt:lpstr>
      <vt:lpstr>Fall2010FTMajor</vt:lpstr>
      <vt:lpstr>F2009GRmajor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cp:lastPrinted>2013-05-01T23:54:34Z</cp:lastPrinted>
  <dcterms:created xsi:type="dcterms:W3CDTF">2013-03-14T00:15:38Z</dcterms:created>
  <dcterms:modified xsi:type="dcterms:W3CDTF">2013-08-21T00:21:45Z</dcterms:modified>
</cp:coreProperties>
</file>