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2016_1 Spring\"/>
    </mc:Choice>
  </mc:AlternateContent>
  <bookViews>
    <workbookView xWindow="0" yWindow="0" windowWidth="24270" windowHeight="12570"/>
  </bookViews>
  <sheets>
    <sheet name="enrollmentSummary" sheetId="1" r:id="rId1"/>
    <sheet name="nationalCampus" sheetId="6" r:id="rId2"/>
    <sheet name="major" sheetId="2" r:id="rId3"/>
    <sheet name="credits" sheetId="3" r:id="rId4"/>
    <sheet name="IPEDSageGrouping" sheetId="4" r:id="rId5"/>
    <sheet name="creditsEnrolled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" l="1"/>
  <c r="C15" i="6"/>
  <c r="C16" i="6"/>
  <c r="C13" i="6"/>
  <c r="C12" i="6"/>
  <c r="C10" i="6"/>
  <c r="C9" i="6"/>
  <c r="C6" i="6"/>
  <c r="C7" i="6"/>
  <c r="C5" i="6"/>
  <c r="C3" i="6"/>
  <c r="I5" i="5"/>
  <c r="I6" i="5"/>
  <c r="I7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4" i="5"/>
  <c r="I3" i="5"/>
  <c r="H25" i="5"/>
  <c r="H22" i="5"/>
  <c r="H21" i="5"/>
  <c r="H18" i="5"/>
  <c r="H17" i="5"/>
  <c r="H14" i="5"/>
  <c r="H13" i="5"/>
  <c r="H10" i="5"/>
  <c r="H9" i="5"/>
  <c r="H6" i="5"/>
  <c r="H5" i="5"/>
  <c r="H27" i="5"/>
  <c r="H26" i="5"/>
  <c r="C27" i="5"/>
  <c r="D27" i="5"/>
  <c r="E27" i="5"/>
  <c r="F27" i="5"/>
  <c r="B27" i="5"/>
  <c r="G27" i="5"/>
  <c r="H24" i="5" s="1"/>
  <c r="K44" i="2"/>
  <c r="K45" i="2"/>
  <c r="K46" i="2"/>
  <c r="K47" i="2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43" i="2"/>
  <c r="J44" i="2"/>
  <c r="J45" i="2"/>
  <c r="J46" i="2"/>
  <c r="J47" i="2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43" i="2"/>
  <c r="I77" i="2"/>
  <c r="J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43" i="2"/>
  <c r="I42" i="2"/>
  <c r="D77" i="2"/>
  <c r="E77" i="2"/>
  <c r="F77" i="2"/>
  <c r="G77" i="2"/>
  <c r="C77" i="2"/>
  <c r="H77" i="2"/>
  <c r="I5" i="4"/>
  <c r="I6" i="4" s="1"/>
  <c r="I7" i="4" s="1"/>
  <c r="I8" i="4" s="1"/>
  <c r="I9" i="4" s="1"/>
  <c r="I10" i="4" s="1"/>
  <c r="I11" i="4" s="1"/>
  <c r="I12" i="4" s="1"/>
  <c r="I4" i="4"/>
  <c r="I3" i="4"/>
  <c r="H4" i="4"/>
  <c r="H5" i="4"/>
  <c r="H6" i="4"/>
  <c r="H7" i="4"/>
  <c r="H8" i="4"/>
  <c r="H9" i="4"/>
  <c r="H10" i="4"/>
  <c r="H11" i="4"/>
  <c r="H12" i="4"/>
  <c r="H13" i="4"/>
  <c r="H3" i="4"/>
  <c r="B13" i="4"/>
  <c r="C13" i="4"/>
  <c r="D13" i="4"/>
  <c r="E13" i="4"/>
  <c r="F13" i="4"/>
  <c r="G13" i="4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" i="2"/>
  <c r="D38" i="2"/>
  <c r="E38" i="2"/>
  <c r="F38" i="2"/>
  <c r="G38" i="2"/>
  <c r="C38" i="2"/>
  <c r="H38" i="2"/>
  <c r="C40" i="1"/>
  <c r="D40" i="1"/>
  <c r="E40" i="1"/>
  <c r="F40" i="1"/>
  <c r="G40" i="1"/>
  <c r="B40" i="1"/>
  <c r="H39" i="1"/>
  <c r="H38" i="1"/>
  <c r="H37" i="1"/>
  <c r="H36" i="1"/>
  <c r="H32" i="1"/>
  <c r="H33" i="1"/>
  <c r="H34" i="1"/>
  <c r="H31" i="1"/>
  <c r="H30" i="1"/>
  <c r="H28" i="1"/>
  <c r="H27" i="1"/>
  <c r="H25" i="1"/>
  <c r="H24" i="1"/>
  <c r="H23" i="1"/>
  <c r="H22" i="1"/>
  <c r="H21" i="1"/>
  <c r="H14" i="1"/>
  <c r="H15" i="1"/>
  <c r="H16" i="1"/>
  <c r="H17" i="1"/>
  <c r="H18" i="1"/>
  <c r="H19" i="1"/>
  <c r="H13" i="1"/>
  <c r="H12" i="1"/>
  <c r="H10" i="1"/>
  <c r="H9" i="1"/>
  <c r="H6" i="1"/>
  <c r="H7" i="1"/>
  <c r="H5" i="1"/>
  <c r="H3" i="1"/>
  <c r="H3" i="5" l="1"/>
  <c r="H7" i="5"/>
  <c r="H11" i="5"/>
  <c r="H15" i="5"/>
  <c r="H19" i="5"/>
  <c r="H23" i="5"/>
  <c r="H4" i="5"/>
  <c r="H8" i="5"/>
  <c r="H12" i="5"/>
  <c r="H16" i="5"/>
  <c r="H20" i="5"/>
</calcChain>
</file>

<file path=xl/sharedStrings.xml><?xml version="1.0" encoding="utf-8"?>
<sst xmlns="http://schemas.openxmlformats.org/spreadsheetml/2006/main" count="344" uniqueCount="111">
  <si>
    <t>studentTypeDescription</t>
  </si>
  <si>
    <t>Chuuk</t>
  </si>
  <si>
    <t>Kosrae</t>
  </si>
  <si>
    <t>National</t>
  </si>
  <si>
    <t>Pohnpei</t>
  </si>
  <si>
    <t>Yap</t>
  </si>
  <si>
    <t>Continuing</t>
  </si>
  <si>
    <t>New Student</t>
  </si>
  <si>
    <t>Returning Student</t>
  </si>
  <si>
    <t>degreeDescription</t>
  </si>
  <si>
    <t>Advanced Certificate of Achievement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</si>
  <si>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</si>
  <si>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</si>
  <si>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</si>
  <si>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</si>
  <si>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</si>
  <si>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</si>
  <si>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</si>
  <si>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Origin</t>
  </si>
  <si>
    <t>Chuukese</t>
  </si>
  <si>
    <t>Kosraean</t>
  </si>
  <si>
    <t>Other</t>
  </si>
  <si>
    <t>Pohnpeian</t>
  </si>
  <si>
    <t>Yapese</t>
  </si>
  <si>
    <t>FT</t>
  </si>
  <si>
    <t>Full Time</t>
  </si>
  <si>
    <t>Part Time</t>
  </si>
  <si>
    <t>classDescription</t>
  </si>
  <si>
    <t>Certificate</t>
  </si>
  <si>
    <t>Freshman</t>
  </si>
  <si>
    <t>Senior</t>
  </si>
  <si>
    <t>Sophomore</t>
  </si>
  <si>
    <t>levelDescription</t>
  </si>
  <si>
    <t>Associate</t>
  </si>
  <si>
    <t>Not applicable</t>
  </si>
  <si>
    <t>Undergraduate</t>
  </si>
  <si>
    <t>majorDescription</t>
  </si>
  <si>
    <t>degree</t>
  </si>
  <si>
    <t>Accounting</t>
  </si>
  <si>
    <t>TYC</t>
  </si>
  <si>
    <t>Ag. &amp; Nat. Res. Management</t>
  </si>
  <si>
    <t>AS</t>
  </si>
  <si>
    <t>Agriculture and Food Technology</t>
  </si>
  <si>
    <t>CA</t>
  </si>
  <si>
    <t>Basic Public Health</t>
  </si>
  <si>
    <t>Bookkeeping</t>
  </si>
  <si>
    <t>Building Technology</t>
  </si>
  <si>
    <t>AAS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</si>
  <si>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</si>
  <si>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</si>
  <si>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</si>
  <si>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</si>
  <si>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</si>
  <si>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</si>
  <si>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</si>
  <si>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</si>
  <si>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</si>
  <si>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BA</t>
  </si>
  <si>
    <t>General Business</t>
  </si>
  <si>
    <t>Health Careers Opportunity Program</t>
  </si>
  <si>
    <t>AA</t>
  </si>
  <si>
    <t>Hospitality and Tourism Management</t>
  </si>
  <si>
    <t>Liberal Arts</t>
  </si>
  <si>
    <t>Marine Science</t>
  </si>
  <si>
    <t>Micronesian Studies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</si>
  <si>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</si>
  <si>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</si>
  <si>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</si>
  <si>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</si>
  <si>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</si>
  <si>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</si>
  <si>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</si>
  <si>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Teacher Education - Elementary</t>
  </si>
  <si>
    <t>Teacher Preparation - Elementary</t>
  </si>
  <si>
    <t>Telecommunication Technology</t>
  </si>
  <si>
    <t>ACA</t>
  </si>
  <si>
    <t>Telecommunications</t>
  </si>
  <si>
    <t>Trial Counselor</t>
  </si>
  <si>
    <t>UC</t>
  </si>
  <si>
    <t>Students</t>
  </si>
  <si>
    <t>termDescription</t>
  </si>
  <si>
    <t>Spring 2016</t>
  </si>
  <si>
    <t>Female</t>
  </si>
  <si>
    <t>Male</t>
  </si>
  <si>
    <t>gender</t>
  </si>
  <si>
    <t>%</t>
  </si>
  <si>
    <t>Percent</t>
  </si>
  <si>
    <t>Spring 2016 Enrollment Summary</t>
  </si>
  <si>
    <t>Spring 2016 Enrollment by Major</t>
  </si>
  <si>
    <t>Spring 2016 Credits</t>
  </si>
  <si>
    <t>Credits</t>
  </si>
  <si>
    <t>IPEDSAgeGroup</t>
  </si>
  <si>
    <t>18 to 19</t>
  </si>
  <si>
    <t>20 to 21</t>
  </si>
  <si>
    <t>22 to 24</t>
  </si>
  <si>
    <t>25 to 29</t>
  </si>
  <si>
    <t>30 to 34</t>
  </si>
  <si>
    <t>35 to 39</t>
  </si>
  <si>
    <t>40 to 49</t>
  </si>
  <si>
    <t>50 to 64</t>
  </si>
  <si>
    <t>65+</t>
  </si>
  <si>
    <t>Under 18</t>
  </si>
  <si>
    <t>Total</t>
  </si>
  <si>
    <t>Spring 2016 IPEDS Age Grouping</t>
  </si>
  <si>
    <t>Running%</t>
  </si>
  <si>
    <t>Runing%</t>
  </si>
  <si>
    <t>Spring 2016 Enrollment by Major (large to small)</t>
  </si>
  <si>
    <t>Rank</t>
  </si>
  <si>
    <t>creditsEnrolled</t>
  </si>
  <si>
    <t>Spring 2016 Credits by Number of Credits Enrolled</t>
  </si>
  <si>
    <t>Spring 2016 National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</si>
</sst>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2" fillId="0" borderId="3" xfId="1" applyBorder="1"/>
    <xf numFmtId="164" fontId="0" fillId="0" borderId="0" xfId="0" applyNumberFormat="1"/>
    <xf numFmtId="164" fontId="1" fillId="2" borderId="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horizontal="right" wrapText="1"/>
    </xf>
    <xf numFmtId="164" fontId="0" fillId="0" borderId="3" xfId="0" applyNumberFormat="1" applyBorder="1"/>
    <xf numFmtId="0" fontId="3" fillId="0" borderId="3" xfId="1" applyFont="1" applyFill="1" applyBorder="1" applyAlignment="1">
      <alignment wrapText="1"/>
    </xf>
    <xf numFmtId="0" fontId="1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" fillId="0" borderId="3" xfId="2" applyFont="1" applyFill="1" applyBorder="1" applyAlignment="1">
      <alignment wrapText="1"/>
    </xf>
    <xf numFmtId="0" fontId="2" fillId="0" borderId="3" xfId="2" applyBorder="1"/>
    <xf numFmtId="0" fontId="1" fillId="0" borderId="3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0" fontId="0" fillId="0" borderId="3" xfId="0" applyBorder="1"/>
    <xf numFmtId="164" fontId="3" fillId="2" borderId="3" xfId="2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0" borderId="3" xfId="3" applyFont="1" applyFill="1" applyBorder="1" applyAlignment="1">
      <alignment wrapText="1"/>
    </xf>
    <xf numFmtId="0" fontId="3" fillId="0" borderId="3" xfId="3" applyFont="1" applyFill="1" applyBorder="1" applyAlignment="1">
      <alignment horizontal="right" wrapText="1"/>
    </xf>
    <xf numFmtId="165" fontId="0" fillId="0" borderId="0" xfId="0" applyNumberFormat="1"/>
    <xf numFmtId="165" fontId="3" fillId="2" borderId="3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right" wrapText="1"/>
    </xf>
    <xf numFmtId="0" fontId="3" fillId="2" borderId="3" xfId="4" applyFont="1" applyFill="1" applyBorder="1" applyAlignment="1">
      <alignment horizontal="center"/>
    </xf>
    <xf numFmtId="0" fontId="3" fillId="0" borderId="3" xfId="4" applyFont="1" applyFill="1" applyBorder="1" applyAlignment="1">
      <alignment wrapText="1"/>
    </xf>
    <xf numFmtId="0" fontId="3" fillId="0" borderId="3" xfId="4" applyFont="1" applyFill="1" applyBorder="1" applyAlignment="1">
      <alignment horizontal="right" wrapText="1"/>
    </xf>
    <xf numFmtId="0" fontId="4" fillId="0" borderId="3" xfId="4" applyBorder="1"/>
    <xf numFmtId="164" fontId="3" fillId="2" borderId="3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wrapText="1"/>
    </xf>
    <xf numFmtId="164" fontId="0" fillId="0" borderId="6" xfId="0" applyNumberFormat="1" applyBorder="1"/>
    <xf numFmtId="0" fontId="3" fillId="0" borderId="3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right" wrapText="1"/>
    </xf>
    <xf numFmtId="0" fontId="3" fillId="2" borderId="3" xfId="5" applyFont="1" applyFill="1" applyBorder="1" applyAlignment="1">
      <alignment horizontal="center"/>
    </xf>
    <xf numFmtId="0" fontId="3" fillId="0" borderId="3" xfId="5" applyFont="1" applyFill="1" applyBorder="1" applyAlignment="1">
      <alignment horizontal="right" wrapText="1"/>
    </xf>
    <xf numFmtId="0" fontId="4" fillId="0" borderId="3" xfId="5" applyBorder="1"/>
    <xf numFmtId="164" fontId="3" fillId="2" borderId="3" xfId="5" applyNumberFormat="1" applyFont="1" applyFill="1" applyBorder="1" applyAlignment="1">
      <alignment horizontal="center"/>
    </xf>
    <xf numFmtId="164" fontId="0" fillId="0" borderId="7" xfId="0" applyNumberFormat="1" applyBorder="1"/>
    <xf numFmtId="0" fontId="3" fillId="2" borderId="8" xfId="6" applyFont="1" applyFill="1" applyBorder="1" applyAlignment="1">
      <alignment horizontal="center"/>
    </xf>
    <xf numFmtId="164" fontId="3" fillId="2" borderId="8" xfId="6" applyNumberFormat="1" applyFont="1" applyFill="1" applyBorder="1" applyAlignment="1">
      <alignment horizontal="center"/>
    </xf>
    <xf numFmtId="0" fontId="3" fillId="2" borderId="3" xfId="6" applyFont="1" applyFill="1" applyBorder="1" applyAlignment="1">
      <alignment horizontal="center"/>
    </xf>
    <xf numFmtId="164" fontId="3" fillId="2" borderId="3" xfId="6" applyNumberFormat="1" applyFont="1" applyFill="1" applyBorder="1" applyAlignment="1">
      <alignment horizontal="center"/>
    </xf>
    <xf numFmtId="0" fontId="3" fillId="0" borderId="3" xfId="6" applyFont="1" applyFill="1" applyBorder="1" applyAlignment="1">
      <alignment wrapText="1"/>
    </xf>
    <xf numFmtId="0" fontId="3" fillId="0" borderId="3" xfId="6" applyFont="1" applyFill="1" applyBorder="1" applyAlignment="1">
      <alignment horizontal="right" wrapText="1"/>
    </xf>
  </cellXfs>
  <cellStyles count="7">
    <cellStyle name="Normal" xfId="0" builtinId="0"/>
    <cellStyle name="Normal_Sheet1" xfId="1"/>
    <cellStyle name="Normal_Sheet2" xfId="2"/>
    <cellStyle name="Normal_Sheet3" xfId="3"/>
    <cellStyle name="Normal_Sheet4" xfId="4"/>
    <cellStyle name="Normal_Sheet5" xfId="5"/>
    <cellStyle name="Normal_Sheet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Spring 2016 Enrollment by Campus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enrollmentSummary!$B$2:$F$2</c:f>
              <c:strCache>
                <c:ptCount val="5"/>
                <c:pt idx="0">
                  <c:v>Chuuk</c:v>
                </c:pt>
                <c:pt idx="1">
                  <c:v>Kosrae</c:v>
                </c:pt>
                <c:pt idx="2">
                  <c:v>National</c:v>
                </c:pt>
                <c:pt idx="3">
                  <c:v>Pohnpei</c:v>
                </c:pt>
                <c:pt idx="4">
                  <c:v>Yap</c:v>
                </c:pt>
              </c:strCache>
            </c:strRef>
          </c:cat>
          <c:val>
            <c:numRef>
              <c:f>enrollmentSummary!$B$3:$F$3</c:f>
              <c:numCache>
                <c:formatCode>General</c:formatCode>
                <c:ptCount val="5"/>
                <c:pt idx="0">
                  <c:v>194</c:v>
                </c:pt>
                <c:pt idx="1">
                  <c:v>158</c:v>
                </c:pt>
                <c:pt idx="2">
                  <c:v>868</c:v>
                </c:pt>
                <c:pt idx="3">
                  <c:v>476</c:v>
                </c:pt>
                <c:pt idx="4">
                  <c:v>162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7707856"/>
        <c:axId val="767708944"/>
      </c:barChart>
      <c:catAx>
        <c:axId val="76770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708944"/>
        <c:crosses val="autoZero"/>
        <c:auto val="1"/>
        <c:lblAlgn val="ctr"/>
        <c:lblOffset val="100"/>
        <c:noMultiLvlLbl val="0"/>
      </c:catAx>
      <c:valAx>
        <c:axId val="76770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70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180975</xdr:rowOff>
    </xdr:from>
    <xdr:to>
      <xdr:col>16</xdr:col>
      <xdr:colOff>333375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0" workbookViewId="0">
      <selection activeCell="Q20" sqref="Q20"/>
    </sheetView>
  </sheetViews>
  <sheetFormatPr defaultRowHeight="15" x14ac:dyDescent="0.25"/>
  <cols>
    <col min="1" max="1" width="36.42578125" customWidth="1"/>
    <col min="8" max="8" width="9.140625" style="8"/>
  </cols>
  <sheetData>
    <row r="1" spans="1:8" x14ac:dyDescent="0.25">
      <c r="A1" t="s">
        <v>87</v>
      </c>
    </row>
    <row r="2" spans="1:8" x14ac:dyDescent="0.25">
      <c r="A2" s="1" t="s">
        <v>80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0" t="s">
        <v>79</v>
      </c>
      <c r="H2" s="9" t="s">
        <v>85</v>
      </c>
    </row>
    <row r="3" spans="1:8" x14ac:dyDescent="0.25">
      <c r="A3" s="2" t="s">
        <v>81</v>
      </c>
      <c r="B3" s="3">
        <v>194</v>
      </c>
      <c r="C3" s="3">
        <v>158</v>
      </c>
      <c r="D3" s="3">
        <v>868</v>
      </c>
      <c r="E3" s="3">
        <v>476</v>
      </c>
      <c r="F3" s="3">
        <v>162</v>
      </c>
      <c r="G3" s="11">
        <v>1858</v>
      </c>
      <c r="H3" s="13">
        <f>G3/$G$3</f>
        <v>1</v>
      </c>
    </row>
    <row r="4" spans="1:8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0" t="s">
        <v>79</v>
      </c>
      <c r="H4" s="9" t="s">
        <v>85</v>
      </c>
    </row>
    <row r="5" spans="1:8" x14ac:dyDescent="0.25">
      <c r="A5" s="5" t="s">
        <v>6</v>
      </c>
      <c r="B5" s="6">
        <v>165</v>
      </c>
      <c r="C5" s="6">
        <v>139</v>
      </c>
      <c r="D5" s="6">
        <v>829</v>
      </c>
      <c r="E5" s="6">
        <v>454</v>
      </c>
      <c r="F5" s="6">
        <v>134</v>
      </c>
      <c r="G5" s="12">
        <v>1721</v>
      </c>
      <c r="H5" s="13">
        <f>G5/$G$3</f>
        <v>0.92626480086114105</v>
      </c>
    </row>
    <row r="6" spans="1:8" x14ac:dyDescent="0.25">
      <c r="A6" s="5" t="s">
        <v>7</v>
      </c>
      <c r="B6" s="6">
        <v>17</v>
      </c>
      <c r="C6" s="6">
        <v>6</v>
      </c>
      <c r="D6" s="6">
        <v>9</v>
      </c>
      <c r="E6" s="6">
        <v>13</v>
      </c>
      <c r="F6" s="6">
        <v>14</v>
      </c>
      <c r="G6" s="12">
        <v>59</v>
      </c>
      <c r="H6" s="13">
        <f t="shared" ref="H6:H7" si="0">G6/$G$3</f>
        <v>3.1754574811625406E-2</v>
      </c>
    </row>
    <row r="7" spans="1:8" x14ac:dyDescent="0.25">
      <c r="A7" s="5" t="s">
        <v>8</v>
      </c>
      <c r="B7" s="6">
        <v>12</v>
      </c>
      <c r="C7" s="6">
        <v>13</v>
      </c>
      <c r="D7" s="6">
        <v>30</v>
      </c>
      <c r="E7" s="6">
        <v>9</v>
      </c>
      <c r="F7" s="6">
        <v>14</v>
      </c>
      <c r="G7" s="12">
        <v>78</v>
      </c>
      <c r="H7" s="13">
        <f t="shared" si="0"/>
        <v>4.1980624327233582E-2</v>
      </c>
    </row>
    <row r="8" spans="1:8" x14ac:dyDescent="0.25">
      <c r="A8" s="4" t="s">
        <v>84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10" t="s">
        <v>79</v>
      </c>
      <c r="H8" s="9" t="s">
        <v>85</v>
      </c>
    </row>
    <row r="9" spans="1:8" x14ac:dyDescent="0.25">
      <c r="A9" s="5" t="s">
        <v>82</v>
      </c>
      <c r="B9" s="6">
        <v>126</v>
      </c>
      <c r="C9" s="6">
        <v>71</v>
      </c>
      <c r="D9" s="6">
        <v>511</v>
      </c>
      <c r="E9" s="6">
        <v>225</v>
      </c>
      <c r="F9" s="6">
        <v>89</v>
      </c>
      <c r="G9" s="12">
        <v>1022</v>
      </c>
      <c r="H9" s="13">
        <f>G9/$G$3</f>
        <v>0.55005382131323999</v>
      </c>
    </row>
    <row r="10" spans="1:8" x14ac:dyDescent="0.25">
      <c r="A10" s="5" t="s">
        <v>83</v>
      </c>
      <c r="B10" s="6">
        <v>68</v>
      </c>
      <c r="C10" s="6">
        <v>87</v>
      </c>
      <c r="D10" s="6">
        <v>357</v>
      </c>
      <c r="E10" s="6">
        <v>251</v>
      </c>
      <c r="F10" s="6">
        <v>73</v>
      </c>
      <c r="G10" s="12">
        <v>836</v>
      </c>
      <c r="H10" s="13">
        <f t="shared" ref="H10" si="1">G10/$G$3</f>
        <v>0.44994617868675996</v>
      </c>
    </row>
    <row r="11" spans="1:8" x14ac:dyDescent="0.25">
      <c r="A11" s="4" t="s">
        <v>9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0" t="s">
        <v>79</v>
      </c>
      <c r="H11" s="9" t="s">
        <v>85</v>
      </c>
    </row>
    <row r="12" spans="1:8" x14ac:dyDescent="0.25">
      <c r="A12" s="5" t="s">
        <v>10</v>
      </c>
      <c r="B12" s="7"/>
      <c r="C12" s="7"/>
      <c r="D12" s="7"/>
      <c r="E12" s="6">
        <v>2</v>
      </c>
      <c r="F12" s="7"/>
      <c r="G12" s="12">
        <v>2</v>
      </c>
      <c r="H12" s="13">
        <f>G12/$G$3</f>
        <v>1.076426264800861E-3</v>
      </c>
    </row>
    <row r="13" spans="1:8" x14ac:dyDescent="0.25">
      <c r="A13" s="5" t="s">
        <v>11</v>
      </c>
      <c r="B13" s="6">
        <v>1</v>
      </c>
      <c r="C13" s="6">
        <v>8</v>
      </c>
      <c r="D13" s="7"/>
      <c r="E13" s="6">
        <v>64</v>
      </c>
      <c r="F13" s="6">
        <v>1</v>
      </c>
      <c r="G13" s="12">
        <v>74</v>
      </c>
      <c r="H13" s="13">
        <f t="shared" ref="H13:H39" si="2">G13/$G$3</f>
        <v>3.9827771797631861E-2</v>
      </c>
    </row>
    <row r="14" spans="1:8" x14ac:dyDescent="0.25">
      <c r="A14" s="5" t="s">
        <v>12</v>
      </c>
      <c r="B14" s="6">
        <v>81</v>
      </c>
      <c r="C14" s="6">
        <v>36</v>
      </c>
      <c r="D14" s="6">
        <v>385</v>
      </c>
      <c r="E14" s="6">
        <v>13</v>
      </c>
      <c r="F14" s="6">
        <v>47</v>
      </c>
      <c r="G14" s="12">
        <v>562</v>
      </c>
      <c r="H14" s="13">
        <f t="shared" si="2"/>
        <v>0.30247578040904199</v>
      </c>
    </row>
    <row r="15" spans="1:8" x14ac:dyDescent="0.25">
      <c r="A15" s="5" t="s">
        <v>13</v>
      </c>
      <c r="B15" s="6">
        <v>27</v>
      </c>
      <c r="C15" s="6">
        <v>34</v>
      </c>
      <c r="D15" s="6">
        <v>375</v>
      </c>
      <c r="E15" s="6">
        <v>49</v>
      </c>
      <c r="F15" s="6">
        <v>45</v>
      </c>
      <c r="G15" s="12">
        <v>530</v>
      </c>
      <c r="H15" s="13">
        <f t="shared" si="2"/>
        <v>0.28525296017222818</v>
      </c>
    </row>
    <row r="16" spans="1:8" x14ac:dyDescent="0.25">
      <c r="A16" s="5" t="s">
        <v>14</v>
      </c>
      <c r="B16" s="7"/>
      <c r="C16" s="7"/>
      <c r="D16" s="6">
        <v>22</v>
      </c>
      <c r="E16" s="7"/>
      <c r="F16" s="7"/>
      <c r="G16" s="12">
        <v>22</v>
      </c>
      <c r="H16" s="13">
        <f t="shared" si="2"/>
        <v>1.1840688912809472E-2</v>
      </c>
    </row>
    <row r="17" spans="1:8" x14ac:dyDescent="0.25">
      <c r="A17" s="5" t="s">
        <v>15</v>
      </c>
      <c r="B17" s="6">
        <v>81</v>
      </c>
      <c r="C17" s="6">
        <v>59</v>
      </c>
      <c r="D17" s="6">
        <v>21</v>
      </c>
      <c r="E17" s="6">
        <v>348</v>
      </c>
      <c r="F17" s="6">
        <v>60</v>
      </c>
      <c r="G17" s="12">
        <v>569</v>
      </c>
      <c r="H17" s="13">
        <f t="shared" si="2"/>
        <v>0.30624327233584497</v>
      </c>
    </row>
    <row r="18" spans="1:8" x14ac:dyDescent="0.25">
      <c r="A18" s="5" t="s">
        <v>16</v>
      </c>
      <c r="B18" s="6">
        <v>4</v>
      </c>
      <c r="C18" s="6">
        <v>21</v>
      </c>
      <c r="D18" s="6">
        <v>62</v>
      </c>
      <c r="E18" s="7"/>
      <c r="F18" s="6">
        <v>8</v>
      </c>
      <c r="G18" s="12">
        <v>95</v>
      </c>
      <c r="H18" s="13">
        <f t="shared" si="2"/>
        <v>5.1130247578040904E-2</v>
      </c>
    </row>
    <row r="19" spans="1:8" x14ac:dyDescent="0.25">
      <c r="A19" s="5" t="s">
        <v>17</v>
      </c>
      <c r="B19" s="7"/>
      <c r="C19" s="7"/>
      <c r="D19" s="6">
        <v>3</v>
      </c>
      <c r="E19" s="7"/>
      <c r="F19" s="6">
        <v>1</v>
      </c>
      <c r="G19" s="12">
        <v>4</v>
      </c>
      <c r="H19" s="13">
        <f t="shared" si="2"/>
        <v>2.1528525296017221E-3</v>
      </c>
    </row>
    <row r="20" spans="1:8" x14ac:dyDescent="0.25">
      <c r="A20" s="4" t="s">
        <v>18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10" t="s">
        <v>79</v>
      </c>
      <c r="H20" s="9" t="s">
        <v>85</v>
      </c>
    </row>
    <row r="21" spans="1:8" x14ac:dyDescent="0.25">
      <c r="A21" s="5" t="s">
        <v>19</v>
      </c>
      <c r="B21" s="6">
        <v>194</v>
      </c>
      <c r="C21" s="7"/>
      <c r="D21" s="6">
        <v>73</v>
      </c>
      <c r="E21" s="6">
        <v>4</v>
      </c>
      <c r="F21" s="7"/>
      <c r="G21" s="12">
        <v>271</v>
      </c>
      <c r="H21" s="13">
        <f t="shared" si="2"/>
        <v>0.14585575888051669</v>
      </c>
    </row>
    <row r="22" spans="1:8" x14ac:dyDescent="0.25">
      <c r="A22" s="5" t="s">
        <v>20</v>
      </c>
      <c r="B22" s="7"/>
      <c r="C22" s="6">
        <v>154</v>
      </c>
      <c r="D22" s="6">
        <v>57</v>
      </c>
      <c r="E22" s="6">
        <v>4</v>
      </c>
      <c r="F22" s="6">
        <v>1</v>
      </c>
      <c r="G22" s="12">
        <v>216</v>
      </c>
      <c r="H22" s="13">
        <f t="shared" si="2"/>
        <v>0.116254036598493</v>
      </c>
    </row>
    <row r="23" spans="1:8" x14ac:dyDescent="0.25">
      <c r="A23" s="5" t="s">
        <v>21</v>
      </c>
      <c r="B23" s="7"/>
      <c r="C23" s="7"/>
      <c r="D23" s="6">
        <v>11</v>
      </c>
      <c r="E23" s="6">
        <v>2</v>
      </c>
      <c r="F23" s="6">
        <v>1</v>
      </c>
      <c r="G23" s="12">
        <v>14</v>
      </c>
      <c r="H23" s="13">
        <f t="shared" si="2"/>
        <v>7.5349838536060282E-3</v>
      </c>
    </row>
    <row r="24" spans="1:8" x14ac:dyDescent="0.25">
      <c r="A24" s="5" t="s">
        <v>22</v>
      </c>
      <c r="B24" s="7"/>
      <c r="C24" s="6">
        <v>4</v>
      </c>
      <c r="D24" s="6">
        <v>651</v>
      </c>
      <c r="E24" s="6">
        <v>451</v>
      </c>
      <c r="F24" s="6">
        <v>1</v>
      </c>
      <c r="G24" s="12">
        <v>1107</v>
      </c>
      <c r="H24" s="13">
        <f t="shared" si="2"/>
        <v>0.59580193756727662</v>
      </c>
    </row>
    <row r="25" spans="1:8" x14ac:dyDescent="0.25">
      <c r="A25" s="5" t="s">
        <v>23</v>
      </c>
      <c r="B25" s="7"/>
      <c r="C25" s="7"/>
      <c r="D25" s="6">
        <v>76</v>
      </c>
      <c r="E25" s="6">
        <v>15</v>
      </c>
      <c r="F25" s="6">
        <v>159</v>
      </c>
      <c r="G25" s="12">
        <v>250</v>
      </c>
      <c r="H25" s="13">
        <f t="shared" si="2"/>
        <v>0.13455328310010764</v>
      </c>
    </row>
    <row r="26" spans="1:8" x14ac:dyDescent="0.25">
      <c r="A26" s="4" t="s">
        <v>24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10" t="s">
        <v>79</v>
      </c>
      <c r="H26" s="9" t="s">
        <v>85</v>
      </c>
    </row>
    <row r="27" spans="1:8" x14ac:dyDescent="0.25">
      <c r="A27" s="5" t="s">
        <v>25</v>
      </c>
      <c r="B27" s="6">
        <v>130</v>
      </c>
      <c r="C27" s="6">
        <v>68</v>
      </c>
      <c r="D27" s="6">
        <v>744</v>
      </c>
      <c r="E27" s="6">
        <v>198</v>
      </c>
      <c r="F27" s="6">
        <v>87</v>
      </c>
      <c r="G27" s="12">
        <v>1227</v>
      </c>
      <c r="H27" s="13">
        <f t="shared" si="2"/>
        <v>0.66038751345532831</v>
      </c>
    </row>
    <row r="28" spans="1:8" x14ac:dyDescent="0.25">
      <c r="A28" s="5" t="s">
        <v>26</v>
      </c>
      <c r="B28" s="6">
        <v>64</v>
      </c>
      <c r="C28" s="6">
        <v>90</v>
      </c>
      <c r="D28" s="6">
        <v>124</v>
      </c>
      <c r="E28" s="6">
        <v>278</v>
      </c>
      <c r="F28" s="6">
        <v>75</v>
      </c>
      <c r="G28" s="12">
        <v>631</v>
      </c>
      <c r="H28" s="13">
        <f t="shared" si="2"/>
        <v>0.33961248654467169</v>
      </c>
    </row>
    <row r="29" spans="1:8" x14ac:dyDescent="0.25">
      <c r="A29" s="4" t="s">
        <v>27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10" t="s">
        <v>79</v>
      </c>
      <c r="H29" s="9" t="s">
        <v>85</v>
      </c>
    </row>
    <row r="30" spans="1:8" x14ac:dyDescent="0.25">
      <c r="A30" s="5" t="s">
        <v>28</v>
      </c>
      <c r="B30" s="6">
        <v>85</v>
      </c>
      <c r="C30" s="6">
        <v>80</v>
      </c>
      <c r="D30" s="6">
        <v>83</v>
      </c>
      <c r="E30" s="6">
        <v>350</v>
      </c>
      <c r="F30" s="6">
        <v>68</v>
      </c>
      <c r="G30" s="12">
        <v>666</v>
      </c>
      <c r="H30" s="13">
        <f t="shared" si="2"/>
        <v>0.35844994617868675</v>
      </c>
    </row>
    <row r="31" spans="1:8" x14ac:dyDescent="0.25">
      <c r="A31" s="5" t="s">
        <v>29</v>
      </c>
      <c r="B31" s="6">
        <v>43</v>
      </c>
      <c r="C31" s="6">
        <v>45</v>
      </c>
      <c r="D31" s="6">
        <v>262</v>
      </c>
      <c r="E31" s="6">
        <v>56</v>
      </c>
      <c r="F31" s="6">
        <v>62</v>
      </c>
      <c r="G31" s="12">
        <v>468</v>
      </c>
      <c r="H31" s="13">
        <f t="shared" si="2"/>
        <v>0.25188374596340152</v>
      </c>
    </row>
    <row r="32" spans="1:8" x14ac:dyDescent="0.25">
      <c r="A32" s="5" t="s">
        <v>30</v>
      </c>
      <c r="B32" s="7"/>
      <c r="C32" s="7"/>
      <c r="D32" s="6">
        <v>22</v>
      </c>
      <c r="E32" s="7"/>
      <c r="F32" s="7"/>
      <c r="G32" s="12">
        <v>22</v>
      </c>
      <c r="H32" s="13">
        <f t="shared" si="2"/>
        <v>1.1840688912809472E-2</v>
      </c>
    </row>
    <row r="33" spans="1:8" x14ac:dyDescent="0.25">
      <c r="A33" s="5" t="s">
        <v>31</v>
      </c>
      <c r="B33" s="6">
        <v>66</v>
      </c>
      <c r="C33" s="6">
        <v>33</v>
      </c>
      <c r="D33" s="6">
        <v>498</v>
      </c>
      <c r="E33" s="6">
        <v>70</v>
      </c>
      <c r="F33" s="6">
        <v>31</v>
      </c>
      <c r="G33" s="12">
        <v>698</v>
      </c>
      <c r="H33" s="13">
        <f t="shared" si="2"/>
        <v>0.37567276641550051</v>
      </c>
    </row>
    <row r="34" spans="1:8" x14ac:dyDescent="0.25">
      <c r="A34" s="5" t="s">
        <v>17</v>
      </c>
      <c r="B34" s="7"/>
      <c r="C34" s="7"/>
      <c r="D34" s="6">
        <v>3</v>
      </c>
      <c r="E34" s="7"/>
      <c r="F34" s="6">
        <v>1</v>
      </c>
      <c r="G34" s="12">
        <v>4</v>
      </c>
      <c r="H34" s="13">
        <f t="shared" si="2"/>
        <v>2.1528525296017221E-3</v>
      </c>
    </row>
    <row r="35" spans="1:8" x14ac:dyDescent="0.25">
      <c r="A35" s="4" t="s">
        <v>32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10" t="s">
        <v>79</v>
      </c>
      <c r="H35" s="9" t="s">
        <v>85</v>
      </c>
    </row>
    <row r="36" spans="1:8" x14ac:dyDescent="0.25">
      <c r="A36" s="5" t="s">
        <v>33</v>
      </c>
      <c r="B36" s="6">
        <v>109</v>
      </c>
      <c r="C36" s="6">
        <v>78</v>
      </c>
      <c r="D36" s="6">
        <v>760</v>
      </c>
      <c r="E36" s="6">
        <v>126</v>
      </c>
      <c r="F36" s="6">
        <v>93</v>
      </c>
      <c r="G36" s="12">
        <v>1166</v>
      </c>
      <c r="H36" s="13">
        <f t="shared" si="2"/>
        <v>0.62755651237890209</v>
      </c>
    </row>
    <row r="37" spans="1:8" x14ac:dyDescent="0.25">
      <c r="A37" s="5" t="s">
        <v>28</v>
      </c>
      <c r="B37" s="6">
        <v>85</v>
      </c>
      <c r="C37" s="6">
        <v>80</v>
      </c>
      <c r="D37" s="6">
        <v>83</v>
      </c>
      <c r="E37" s="6">
        <v>350</v>
      </c>
      <c r="F37" s="6">
        <v>68</v>
      </c>
      <c r="G37" s="12">
        <v>666</v>
      </c>
      <c r="H37" s="13">
        <f t="shared" si="2"/>
        <v>0.35844994617868675</v>
      </c>
    </row>
    <row r="38" spans="1:8" x14ac:dyDescent="0.25">
      <c r="A38" s="5" t="s">
        <v>34</v>
      </c>
      <c r="B38" s="7"/>
      <c r="C38" s="7"/>
      <c r="D38" s="6">
        <v>3</v>
      </c>
      <c r="E38" s="7"/>
      <c r="F38" s="6">
        <v>1</v>
      </c>
      <c r="G38" s="12">
        <v>4</v>
      </c>
      <c r="H38" s="13">
        <f t="shared" si="2"/>
        <v>2.1528525296017221E-3</v>
      </c>
    </row>
    <row r="39" spans="1:8" x14ac:dyDescent="0.25">
      <c r="A39" s="5" t="s">
        <v>35</v>
      </c>
      <c r="B39" s="7"/>
      <c r="C39" s="7"/>
      <c r="D39" s="6">
        <v>22</v>
      </c>
      <c r="E39" s="7"/>
      <c r="F39" s="7"/>
      <c r="G39" s="12">
        <v>22</v>
      </c>
      <c r="H39" s="13">
        <f t="shared" si="2"/>
        <v>1.1840688912809472E-2</v>
      </c>
    </row>
    <row r="40" spans="1:8" x14ac:dyDescent="0.25">
      <c r="A40" s="14" t="s">
        <v>86</v>
      </c>
      <c r="B40" s="13">
        <f>B3/$G$3</f>
        <v>0.10441334768568353</v>
      </c>
      <c r="C40" s="13">
        <f t="shared" ref="C40:G40" si="3">C3/$G$3</f>
        <v>8.503767491926803E-2</v>
      </c>
      <c r="D40" s="13">
        <f t="shared" si="3"/>
        <v>0.46716899892357372</v>
      </c>
      <c r="E40" s="13">
        <f t="shared" si="3"/>
        <v>0.25618945102260493</v>
      </c>
      <c r="F40" s="13">
        <f t="shared" si="3"/>
        <v>8.7190527448869751E-2</v>
      </c>
      <c r="G40" s="13">
        <f t="shared" si="3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3" sqref="E3"/>
    </sheetView>
  </sheetViews>
  <sheetFormatPr defaultRowHeight="15" x14ac:dyDescent="0.25"/>
  <cols>
    <col min="1" max="1" width="31.85546875" customWidth="1"/>
    <col min="3" max="3" width="9.140625" style="8"/>
  </cols>
  <sheetData>
    <row r="1" spans="1:3" x14ac:dyDescent="0.25">
      <c r="A1" t="s">
        <v>110</v>
      </c>
    </row>
    <row r="2" spans="1:3" x14ac:dyDescent="0.25">
      <c r="A2" s="43" t="s">
        <v>0</v>
      </c>
      <c r="B2" s="43" t="s">
        <v>3</v>
      </c>
      <c r="C2" s="44" t="s">
        <v>85</v>
      </c>
    </row>
    <row r="3" spans="1:3" x14ac:dyDescent="0.25">
      <c r="A3" s="21" t="s">
        <v>81</v>
      </c>
      <c r="B3" s="21">
        <v>868</v>
      </c>
      <c r="C3" s="13">
        <f>B3/$B$3</f>
        <v>1</v>
      </c>
    </row>
    <row r="4" spans="1:3" x14ac:dyDescent="0.25">
      <c r="A4" s="45" t="s">
        <v>0</v>
      </c>
      <c r="B4" s="45" t="s">
        <v>3</v>
      </c>
      <c r="C4" s="46" t="s">
        <v>85</v>
      </c>
    </row>
    <row r="5" spans="1:3" x14ac:dyDescent="0.25">
      <c r="A5" s="47" t="s">
        <v>6</v>
      </c>
      <c r="B5" s="48">
        <v>829</v>
      </c>
      <c r="C5" s="13">
        <f>B5/$B$3</f>
        <v>0.95506912442396308</v>
      </c>
    </row>
    <row r="6" spans="1:3" x14ac:dyDescent="0.25">
      <c r="A6" s="47" t="s">
        <v>7</v>
      </c>
      <c r="B6" s="48">
        <v>9</v>
      </c>
      <c r="C6" s="13">
        <f t="shared" ref="C6:C7" si="0">B6/$B$3</f>
        <v>1.0368663594470046E-2</v>
      </c>
    </row>
    <row r="7" spans="1:3" x14ac:dyDescent="0.25">
      <c r="A7" s="47" t="s">
        <v>8</v>
      </c>
      <c r="B7" s="48">
        <v>30</v>
      </c>
      <c r="C7" s="13">
        <f t="shared" si="0"/>
        <v>3.4562211981566823E-2</v>
      </c>
    </row>
    <row r="8" spans="1:3" x14ac:dyDescent="0.25">
      <c r="A8" s="45" t="s">
        <v>84</v>
      </c>
      <c r="B8" s="45" t="s">
        <v>3</v>
      </c>
      <c r="C8" s="46" t="s">
        <v>85</v>
      </c>
    </row>
    <row r="9" spans="1:3" x14ac:dyDescent="0.25">
      <c r="A9" s="47" t="s">
        <v>82</v>
      </c>
      <c r="B9" s="48">
        <v>511</v>
      </c>
      <c r="C9" s="13">
        <f>B9/$B$3</f>
        <v>0.58870967741935487</v>
      </c>
    </row>
    <row r="10" spans="1:3" x14ac:dyDescent="0.25">
      <c r="A10" s="47" t="s">
        <v>83</v>
      </c>
      <c r="B10" s="48">
        <v>357</v>
      </c>
      <c r="C10" s="13">
        <f t="shared" ref="C10" si="1">B10/$B$3</f>
        <v>0.41129032258064518</v>
      </c>
    </row>
    <row r="11" spans="1:3" x14ac:dyDescent="0.25">
      <c r="A11" s="45" t="s">
        <v>18</v>
      </c>
      <c r="B11" s="45" t="s">
        <v>3</v>
      </c>
      <c r="C11" s="46" t="s">
        <v>85</v>
      </c>
    </row>
    <row r="12" spans="1:3" x14ac:dyDescent="0.25">
      <c r="A12" s="47" t="s">
        <v>19</v>
      </c>
      <c r="B12" s="48">
        <v>73</v>
      </c>
      <c r="C12" s="13">
        <f>B12/$B$3</f>
        <v>8.4101382488479259E-2</v>
      </c>
    </row>
    <row r="13" spans="1:3" x14ac:dyDescent="0.25">
      <c r="A13" s="47" t="s">
        <v>20</v>
      </c>
      <c r="B13" s="48">
        <v>57</v>
      </c>
      <c r="C13" s="13">
        <f t="shared" ref="C13:C16" si="2">B13/$B$3</f>
        <v>6.5668202764976952E-2</v>
      </c>
    </row>
    <row r="14" spans="1:3" x14ac:dyDescent="0.25">
      <c r="A14" s="47" t="s">
        <v>21</v>
      </c>
      <c r="B14" s="48">
        <v>11</v>
      </c>
      <c r="C14" s="13">
        <f t="shared" si="2"/>
        <v>1.2672811059907835E-2</v>
      </c>
    </row>
    <row r="15" spans="1:3" x14ac:dyDescent="0.25">
      <c r="A15" s="47" t="s">
        <v>22</v>
      </c>
      <c r="B15" s="48">
        <v>651</v>
      </c>
      <c r="C15" s="13">
        <f t="shared" si="2"/>
        <v>0.75</v>
      </c>
    </row>
    <row r="16" spans="1:3" x14ac:dyDescent="0.25">
      <c r="A16" s="47" t="s">
        <v>23</v>
      </c>
      <c r="B16" s="48">
        <v>76</v>
      </c>
      <c r="C16" s="13">
        <f t="shared" si="2"/>
        <v>8.755760368663594E-2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E1" sqref="E1:E1048576"/>
    </sheetView>
  </sheetViews>
  <sheetFormatPr defaultRowHeight="15" x14ac:dyDescent="0.25"/>
  <cols>
    <col min="1" max="1" width="41.5703125" customWidth="1"/>
    <col min="9" max="9" width="9.140625" style="8"/>
  </cols>
  <sheetData>
    <row r="1" spans="1:9" x14ac:dyDescent="0.25">
      <c r="A1" t="s">
        <v>88</v>
      </c>
    </row>
    <row r="2" spans="1:9" x14ac:dyDescent="0.25">
      <c r="A2" s="15" t="s">
        <v>36</v>
      </c>
      <c r="B2" s="15" t="s">
        <v>37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79</v>
      </c>
      <c r="I2" s="22" t="s">
        <v>85</v>
      </c>
    </row>
    <row r="3" spans="1:9" x14ac:dyDescent="0.25">
      <c r="A3" s="17" t="s">
        <v>59</v>
      </c>
      <c r="B3" s="17" t="s">
        <v>60</v>
      </c>
      <c r="C3" s="18"/>
      <c r="D3" s="19">
        <v>1</v>
      </c>
      <c r="E3" s="19">
        <v>71</v>
      </c>
      <c r="F3" s="18"/>
      <c r="G3" s="19">
        <v>8</v>
      </c>
      <c r="H3" s="19">
        <v>80</v>
      </c>
      <c r="I3" s="13">
        <f>H3/$H$38</f>
        <v>4.3057050592034449E-2</v>
      </c>
    </row>
    <row r="4" spans="1:9" x14ac:dyDescent="0.25">
      <c r="A4" s="17" t="s">
        <v>62</v>
      </c>
      <c r="B4" s="17" t="s">
        <v>60</v>
      </c>
      <c r="C4" s="19">
        <v>7</v>
      </c>
      <c r="D4" s="19">
        <v>5</v>
      </c>
      <c r="E4" s="19">
        <v>143</v>
      </c>
      <c r="F4" s="19">
        <v>7</v>
      </c>
      <c r="G4" s="19">
        <v>13</v>
      </c>
      <c r="H4" s="19">
        <v>175</v>
      </c>
      <c r="I4" s="13">
        <f t="shared" ref="I4:I38" si="0">H4/$H$38</f>
        <v>9.4187298170075345E-2</v>
      </c>
    </row>
    <row r="5" spans="1:9" x14ac:dyDescent="0.25">
      <c r="A5" s="17" t="s">
        <v>64</v>
      </c>
      <c r="B5" s="17" t="s">
        <v>60</v>
      </c>
      <c r="C5" s="18"/>
      <c r="D5" s="19">
        <v>2</v>
      </c>
      <c r="E5" s="19">
        <v>84</v>
      </c>
      <c r="F5" s="19">
        <v>2</v>
      </c>
      <c r="G5" s="18"/>
      <c r="H5" s="19">
        <v>88</v>
      </c>
      <c r="I5" s="13">
        <f t="shared" si="0"/>
        <v>4.7362755651237889E-2</v>
      </c>
    </row>
    <row r="6" spans="1:9" x14ac:dyDescent="0.25">
      <c r="A6" s="17" t="s">
        <v>68</v>
      </c>
      <c r="B6" s="17" t="s">
        <v>60</v>
      </c>
      <c r="C6" s="19">
        <v>74</v>
      </c>
      <c r="D6" s="19">
        <v>28</v>
      </c>
      <c r="E6" s="19">
        <v>87</v>
      </c>
      <c r="F6" s="19">
        <v>4</v>
      </c>
      <c r="G6" s="19">
        <v>26</v>
      </c>
      <c r="H6" s="19">
        <v>219</v>
      </c>
      <c r="I6" s="13">
        <f t="shared" si="0"/>
        <v>0.1178686759956943</v>
      </c>
    </row>
    <row r="7" spans="1:9" x14ac:dyDescent="0.25">
      <c r="A7" s="17" t="s">
        <v>46</v>
      </c>
      <c r="B7" s="17" t="s">
        <v>47</v>
      </c>
      <c r="C7" s="18"/>
      <c r="D7" s="18"/>
      <c r="E7" s="18"/>
      <c r="F7" s="19">
        <v>9</v>
      </c>
      <c r="G7" s="18"/>
      <c r="H7" s="19">
        <v>9</v>
      </c>
      <c r="I7" s="13">
        <f t="shared" si="0"/>
        <v>4.8439181916038751E-3</v>
      </c>
    </row>
    <row r="8" spans="1:9" x14ac:dyDescent="0.25">
      <c r="A8" s="17" t="s">
        <v>55</v>
      </c>
      <c r="B8" s="17" t="s">
        <v>47</v>
      </c>
      <c r="C8" s="18"/>
      <c r="D8" s="19">
        <v>8</v>
      </c>
      <c r="E8" s="18"/>
      <c r="F8" s="19">
        <v>21</v>
      </c>
      <c r="G8" s="18"/>
      <c r="H8" s="19">
        <v>29</v>
      </c>
      <c r="I8" s="13">
        <f t="shared" si="0"/>
        <v>1.5608180839612486E-2</v>
      </c>
    </row>
    <row r="9" spans="1:9" x14ac:dyDescent="0.25">
      <c r="A9" s="17" t="s">
        <v>76</v>
      </c>
      <c r="B9" s="17" t="s">
        <v>47</v>
      </c>
      <c r="C9" s="19">
        <v>1</v>
      </c>
      <c r="D9" s="18"/>
      <c r="E9" s="18"/>
      <c r="F9" s="19">
        <v>34</v>
      </c>
      <c r="G9" s="19">
        <v>1</v>
      </c>
      <c r="H9" s="19">
        <v>36</v>
      </c>
      <c r="I9" s="13">
        <f t="shared" si="0"/>
        <v>1.9375672766415501E-2</v>
      </c>
    </row>
    <row r="10" spans="1:9" x14ac:dyDescent="0.25">
      <c r="A10" s="17" t="s">
        <v>74</v>
      </c>
      <c r="B10" s="17" t="s">
        <v>75</v>
      </c>
      <c r="C10" s="18"/>
      <c r="D10" s="18"/>
      <c r="E10" s="18"/>
      <c r="F10" s="19">
        <v>2</v>
      </c>
      <c r="G10" s="18"/>
      <c r="H10" s="19">
        <v>2</v>
      </c>
      <c r="I10" s="13">
        <f t="shared" si="0"/>
        <v>1.076426264800861E-3</v>
      </c>
    </row>
    <row r="11" spans="1:9" x14ac:dyDescent="0.25">
      <c r="A11" s="17" t="s">
        <v>40</v>
      </c>
      <c r="B11" s="17" t="s">
        <v>41</v>
      </c>
      <c r="C11" s="18"/>
      <c r="D11" s="19">
        <v>2</v>
      </c>
      <c r="E11" s="19">
        <v>49</v>
      </c>
      <c r="F11" s="18"/>
      <c r="G11" s="19">
        <v>4</v>
      </c>
      <c r="H11" s="19">
        <v>55</v>
      </c>
      <c r="I11" s="13">
        <f t="shared" si="0"/>
        <v>2.9601722282023683E-2</v>
      </c>
    </row>
    <row r="12" spans="1:9" x14ac:dyDescent="0.25">
      <c r="A12" s="17" t="s">
        <v>48</v>
      </c>
      <c r="B12" s="17" t="s">
        <v>41</v>
      </c>
      <c r="C12" s="19">
        <v>11</v>
      </c>
      <c r="D12" s="19">
        <v>11</v>
      </c>
      <c r="E12" s="19">
        <v>119</v>
      </c>
      <c r="F12" s="19">
        <v>6</v>
      </c>
      <c r="G12" s="19">
        <v>15</v>
      </c>
      <c r="H12" s="19">
        <v>162</v>
      </c>
      <c r="I12" s="13">
        <f t="shared" si="0"/>
        <v>8.7190527448869751E-2</v>
      </c>
    </row>
    <row r="13" spans="1:9" x14ac:dyDescent="0.25">
      <c r="A13" s="17" t="s">
        <v>52</v>
      </c>
      <c r="B13" s="17" t="s">
        <v>41</v>
      </c>
      <c r="C13" s="19">
        <v>5</v>
      </c>
      <c r="D13" s="19">
        <v>8</v>
      </c>
      <c r="E13" s="19">
        <v>92</v>
      </c>
      <c r="F13" s="19">
        <v>1</v>
      </c>
      <c r="G13" s="19">
        <v>8</v>
      </c>
      <c r="H13" s="19">
        <v>114</v>
      </c>
      <c r="I13" s="13">
        <f t="shared" si="0"/>
        <v>6.1356297093649086E-2</v>
      </c>
    </row>
    <row r="14" spans="1:9" x14ac:dyDescent="0.25">
      <c r="A14" s="17" t="s">
        <v>61</v>
      </c>
      <c r="B14" s="17" t="s">
        <v>41</v>
      </c>
      <c r="C14" s="19">
        <v>1</v>
      </c>
      <c r="D14" s="18"/>
      <c r="E14" s="19">
        <v>5</v>
      </c>
      <c r="F14" s="19">
        <v>39</v>
      </c>
      <c r="G14" s="19">
        <v>7</v>
      </c>
      <c r="H14" s="19">
        <v>52</v>
      </c>
      <c r="I14" s="13">
        <f t="shared" si="0"/>
        <v>2.7987082884822389E-2</v>
      </c>
    </row>
    <row r="15" spans="1:9" x14ac:dyDescent="0.25">
      <c r="A15" s="17" t="s">
        <v>63</v>
      </c>
      <c r="B15" s="17" t="s">
        <v>41</v>
      </c>
      <c r="C15" s="18"/>
      <c r="D15" s="19">
        <v>4</v>
      </c>
      <c r="E15" s="19">
        <v>38</v>
      </c>
      <c r="F15" s="18"/>
      <c r="G15" s="19">
        <v>2</v>
      </c>
      <c r="H15" s="19">
        <v>44</v>
      </c>
      <c r="I15" s="13">
        <f t="shared" si="0"/>
        <v>2.3681377825618945E-2</v>
      </c>
    </row>
    <row r="16" spans="1:9" x14ac:dyDescent="0.25">
      <c r="A16" s="17" t="s">
        <v>65</v>
      </c>
      <c r="B16" s="17" t="s">
        <v>41</v>
      </c>
      <c r="C16" s="18"/>
      <c r="D16" s="19">
        <v>2</v>
      </c>
      <c r="E16" s="18"/>
      <c r="F16" s="18"/>
      <c r="G16" s="18"/>
      <c r="H16" s="19">
        <v>2</v>
      </c>
      <c r="I16" s="13">
        <f t="shared" si="0"/>
        <v>1.076426264800861E-3</v>
      </c>
    </row>
    <row r="17" spans="1:9" x14ac:dyDescent="0.25">
      <c r="A17" s="17" t="s">
        <v>67</v>
      </c>
      <c r="B17" s="17" t="s">
        <v>41</v>
      </c>
      <c r="C17" s="19">
        <v>7</v>
      </c>
      <c r="D17" s="19">
        <v>4</v>
      </c>
      <c r="E17" s="19">
        <v>54</v>
      </c>
      <c r="F17" s="19">
        <v>2</v>
      </c>
      <c r="G17" s="19">
        <v>7</v>
      </c>
      <c r="H17" s="19">
        <v>74</v>
      </c>
      <c r="I17" s="13">
        <f t="shared" si="0"/>
        <v>3.9827771797631861E-2</v>
      </c>
    </row>
    <row r="18" spans="1:9" x14ac:dyDescent="0.25">
      <c r="A18" s="17" t="s">
        <v>69</v>
      </c>
      <c r="B18" s="17" t="s">
        <v>41</v>
      </c>
      <c r="C18" s="19">
        <v>2</v>
      </c>
      <c r="D18" s="19">
        <v>3</v>
      </c>
      <c r="E18" s="19">
        <v>18</v>
      </c>
      <c r="F18" s="19">
        <v>1</v>
      </c>
      <c r="G18" s="19">
        <v>1</v>
      </c>
      <c r="H18" s="19">
        <v>25</v>
      </c>
      <c r="I18" s="13">
        <f t="shared" si="0"/>
        <v>1.3455328310010764E-2</v>
      </c>
    </row>
    <row r="19" spans="1:9" x14ac:dyDescent="0.25">
      <c r="A19" s="17" t="s">
        <v>72</v>
      </c>
      <c r="B19" s="17" t="s">
        <v>41</v>
      </c>
      <c r="C19" s="19">
        <v>1</v>
      </c>
      <c r="D19" s="18"/>
      <c r="E19" s="18"/>
      <c r="F19" s="18"/>
      <c r="G19" s="19">
        <v>1</v>
      </c>
      <c r="H19" s="19">
        <v>2</v>
      </c>
      <c r="I19" s="13">
        <f t="shared" si="0"/>
        <v>1.076426264800861E-3</v>
      </c>
    </row>
    <row r="20" spans="1:9" x14ac:dyDescent="0.25">
      <c r="A20" s="17" t="s">
        <v>56</v>
      </c>
      <c r="B20" s="17" t="s">
        <v>57</v>
      </c>
      <c r="C20" s="18"/>
      <c r="D20" s="18"/>
      <c r="E20" s="19">
        <v>22</v>
      </c>
      <c r="F20" s="18"/>
      <c r="G20" s="18"/>
      <c r="H20" s="19">
        <v>22</v>
      </c>
      <c r="I20" s="13">
        <f t="shared" si="0"/>
        <v>1.1840688912809472E-2</v>
      </c>
    </row>
    <row r="21" spans="1:9" x14ac:dyDescent="0.25">
      <c r="A21" s="17" t="s">
        <v>42</v>
      </c>
      <c r="B21" s="17" t="s">
        <v>43</v>
      </c>
      <c r="C21" s="18"/>
      <c r="D21" s="19">
        <v>32</v>
      </c>
      <c r="E21" s="18"/>
      <c r="F21" s="19">
        <v>94</v>
      </c>
      <c r="G21" s="19">
        <v>12</v>
      </c>
      <c r="H21" s="19">
        <v>138</v>
      </c>
      <c r="I21" s="13">
        <f t="shared" si="0"/>
        <v>7.4273412271259415E-2</v>
      </c>
    </row>
    <row r="22" spans="1:9" x14ac:dyDescent="0.25">
      <c r="A22" s="17" t="s">
        <v>44</v>
      </c>
      <c r="B22" s="17" t="s">
        <v>43</v>
      </c>
      <c r="C22" s="19">
        <v>19</v>
      </c>
      <c r="D22" s="19">
        <v>16</v>
      </c>
      <c r="E22" s="18"/>
      <c r="F22" s="18"/>
      <c r="G22" s="19">
        <v>4</v>
      </c>
      <c r="H22" s="19">
        <v>39</v>
      </c>
      <c r="I22" s="13">
        <f t="shared" si="0"/>
        <v>2.0990312163616791E-2</v>
      </c>
    </row>
    <row r="23" spans="1:9" x14ac:dyDescent="0.25">
      <c r="A23" s="17" t="s">
        <v>45</v>
      </c>
      <c r="B23" s="17" t="s">
        <v>43</v>
      </c>
      <c r="C23" s="19">
        <v>23</v>
      </c>
      <c r="D23" s="18"/>
      <c r="E23" s="18"/>
      <c r="F23" s="19">
        <v>82</v>
      </c>
      <c r="G23" s="19">
        <v>7</v>
      </c>
      <c r="H23" s="19">
        <v>112</v>
      </c>
      <c r="I23" s="13">
        <f t="shared" si="0"/>
        <v>6.0279870828848225E-2</v>
      </c>
    </row>
    <row r="24" spans="1:9" x14ac:dyDescent="0.25">
      <c r="A24" s="17" t="s">
        <v>49</v>
      </c>
      <c r="B24" s="17" t="s">
        <v>43</v>
      </c>
      <c r="C24" s="18"/>
      <c r="D24" s="18"/>
      <c r="E24" s="18"/>
      <c r="F24" s="19">
        <v>18</v>
      </c>
      <c r="G24" s="18"/>
      <c r="H24" s="19">
        <v>18</v>
      </c>
      <c r="I24" s="13">
        <f t="shared" si="0"/>
        <v>9.6878363832077503E-3</v>
      </c>
    </row>
    <row r="25" spans="1:9" x14ac:dyDescent="0.25">
      <c r="A25" s="17" t="s">
        <v>50</v>
      </c>
      <c r="B25" s="17" t="s">
        <v>43</v>
      </c>
      <c r="C25" s="18"/>
      <c r="D25" s="18"/>
      <c r="E25" s="18"/>
      <c r="F25" s="19">
        <v>22</v>
      </c>
      <c r="G25" s="18"/>
      <c r="H25" s="19">
        <v>22</v>
      </c>
      <c r="I25" s="13">
        <f t="shared" si="0"/>
        <v>1.1840688912809472E-2</v>
      </c>
    </row>
    <row r="26" spans="1:9" x14ac:dyDescent="0.25">
      <c r="A26" s="17" t="s">
        <v>51</v>
      </c>
      <c r="B26" s="17" t="s">
        <v>43</v>
      </c>
      <c r="C26" s="18"/>
      <c r="D26" s="18"/>
      <c r="E26" s="18"/>
      <c r="F26" s="19">
        <v>18</v>
      </c>
      <c r="G26" s="18"/>
      <c r="H26" s="19">
        <v>18</v>
      </c>
      <c r="I26" s="13">
        <f t="shared" si="0"/>
        <v>9.6878363832077503E-3</v>
      </c>
    </row>
    <row r="27" spans="1:9" x14ac:dyDescent="0.25">
      <c r="A27" s="17" t="s">
        <v>53</v>
      </c>
      <c r="B27" s="17" t="s">
        <v>43</v>
      </c>
      <c r="C27" s="18"/>
      <c r="D27" s="18"/>
      <c r="E27" s="18"/>
      <c r="F27" s="19">
        <v>42</v>
      </c>
      <c r="G27" s="18"/>
      <c r="H27" s="19">
        <v>42</v>
      </c>
      <c r="I27" s="13">
        <f t="shared" si="0"/>
        <v>2.2604951560818085E-2</v>
      </c>
    </row>
    <row r="28" spans="1:9" x14ac:dyDescent="0.25">
      <c r="A28" s="17" t="s">
        <v>54</v>
      </c>
      <c r="B28" s="17" t="s">
        <v>43</v>
      </c>
      <c r="C28" s="18"/>
      <c r="D28" s="19">
        <v>6</v>
      </c>
      <c r="E28" s="18"/>
      <c r="F28" s="19">
        <v>20</v>
      </c>
      <c r="G28" s="19">
        <v>17</v>
      </c>
      <c r="H28" s="19">
        <v>43</v>
      </c>
      <c r="I28" s="13">
        <f t="shared" si="0"/>
        <v>2.3143164693218515E-2</v>
      </c>
    </row>
    <row r="29" spans="1:9" x14ac:dyDescent="0.25">
      <c r="A29" s="17" t="s">
        <v>66</v>
      </c>
      <c r="B29" s="17" t="s">
        <v>43</v>
      </c>
      <c r="C29" s="19">
        <v>29</v>
      </c>
      <c r="D29" s="19">
        <v>5</v>
      </c>
      <c r="E29" s="19">
        <v>4</v>
      </c>
      <c r="F29" s="19">
        <v>4</v>
      </c>
      <c r="G29" s="19">
        <v>17</v>
      </c>
      <c r="H29" s="19">
        <v>59</v>
      </c>
      <c r="I29" s="13">
        <f t="shared" si="0"/>
        <v>3.1754574811625406E-2</v>
      </c>
    </row>
    <row r="30" spans="1:9" x14ac:dyDescent="0.25">
      <c r="A30" s="17" t="s">
        <v>70</v>
      </c>
      <c r="B30" s="17" t="s">
        <v>43</v>
      </c>
      <c r="C30" s="18"/>
      <c r="D30" s="18"/>
      <c r="E30" s="18"/>
      <c r="F30" s="19">
        <v>14</v>
      </c>
      <c r="G30" s="18"/>
      <c r="H30" s="19">
        <v>14</v>
      </c>
      <c r="I30" s="13">
        <f t="shared" si="0"/>
        <v>7.5349838536060282E-3</v>
      </c>
    </row>
    <row r="31" spans="1:9" x14ac:dyDescent="0.25">
      <c r="A31" s="17" t="s">
        <v>71</v>
      </c>
      <c r="B31" s="17" t="s">
        <v>43</v>
      </c>
      <c r="C31" s="19">
        <v>10</v>
      </c>
      <c r="D31" s="18"/>
      <c r="E31" s="18"/>
      <c r="F31" s="19">
        <v>34</v>
      </c>
      <c r="G31" s="19">
        <v>3</v>
      </c>
      <c r="H31" s="19">
        <v>47</v>
      </c>
      <c r="I31" s="13">
        <f t="shared" si="0"/>
        <v>2.5296017222820238E-2</v>
      </c>
    </row>
    <row r="32" spans="1:9" x14ac:dyDescent="0.25">
      <c r="A32" s="17" t="s">
        <v>77</v>
      </c>
      <c r="B32" s="17" t="s">
        <v>43</v>
      </c>
      <c r="C32" s="18"/>
      <c r="D32" s="18"/>
      <c r="E32" s="19">
        <v>17</v>
      </c>
      <c r="F32" s="18"/>
      <c r="G32" s="18"/>
      <c r="H32" s="19">
        <v>17</v>
      </c>
      <c r="I32" s="13">
        <f t="shared" si="0"/>
        <v>9.1496232508073202E-3</v>
      </c>
    </row>
    <row r="33" spans="1:11" x14ac:dyDescent="0.25">
      <c r="A33" s="17" t="s">
        <v>38</v>
      </c>
      <c r="B33" s="17" t="s">
        <v>39</v>
      </c>
      <c r="C33" s="18"/>
      <c r="D33" s="18"/>
      <c r="E33" s="19">
        <v>6</v>
      </c>
      <c r="F33" s="18"/>
      <c r="G33" s="18"/>
      <c r="H33" s="19">
        <v>6</v>
      </c>
      <c r="I33" s="13">
        <f t="shared" si="0"/>
        <v>3.2292787944025836E-3</v>
      </c>
    </row>
    <row r="34" spans="1:11" x14ac:dyDescent="0.25">
      <c r="A34" s="17" t="s">
        <v>58</v>
      </c>
      <c r="B34" s="17" t="s">
        <v>39</v>
      </c>
      <c r="C34" s="18"/>
      <c r="D34" s="18"/>
      <c r="E34" s="19">
        <v>10</v>
      </c>
      <c r="F34" s="18"/>
      <c r="G34" s="18"/>
      <c r="H34" s="19">
        <v>10</v>
      </c>
      <c r="I34" s="13">
        <f t="shared" si="0"/>
        <v>5.3821313240043061E-3</v>
      </c>
    </row>
    <row r="35" spans="1:11" x14ac:dyDescent="0.25">
      <c r="A35" s="17" t="s">
        <v>69</v>
      </c>
      <c r="B35" s="17" t="s">
        <v>39</v>
      </c>
      <c r="C35" s="18"/>
      <c r="D35" s="18"/>
      <c r="E35" s="19">
        <v>15</v>
      </c>
      <c r="F35" s="18"/>
      <c r="G35" s="18"/>
      <c r="H35" s="19">
        <v>15</v>
      </c>
      <c r="I35" s="13">
        <f t="shared" si="0"/>
        <v>8.0731969860064583E-3</v>
      </c>
    </row>
    <row r="36" spans="1:11" x14ac:dyDescent="0.25">
      <c r="A36" s="17" t="s">
        <v>73</v>
      </c>
      <c r="B36" s="17" t="s">
        <v>39</v>
      </c>
      <c r="C36" s="19">
        <v>4</v>
      </c>
      <c r="D36" s="19">
        <v>21</v>
      </c>
      <c r="E36" s="19">
        <v>31</v>
      </c>
      <c r="F36" s="18"/>
      <c r="G36" s="19">
        <v>8</v>
      </c>
      <c r="H36" s="19">
        <v>64</v>
      </c>
      <c r="I36" s="13">
        <f t="shared" si="0"/>
        <v>3.4445640473627553E-2</v>
      </c>
    </row>
    <row r="37" spans="1:11" x14ac:dyDescent="0.25">
      <c r="A37" s="17" t="s">
        <v>17</v>
      </c>
      <c r="B37" s="17" t="s">
        <v>78</v>
      </c>
      <c r="C37" s="18"/>
      <c r="D37" s="18"/>
      <c r="E37" s="19">
        <v>3</v>
      </c>
      <c r="F37" s="18"/>
      <c r="G37" s="19">
        <v>1</v>
      </c>
      <c r="H37" s="19">
        <v>4</v>
      </c>
      <c r="I37" s="13">
        <f t="shared" si="0"/>
        <v>2.1528525296017221E-3</v>
      </c>
    </row>
    <row r="38" spans="1:11" x14ac:dyDescent="0.25">
      <c r="A38" s="20" t="s">
        <v>79</v>
      </c>
      <c r="B38" s="21"/>
      <c r="C38" s="21">
        <f>SUM(C3:C37)</f>
        <v>194</v>
      </c>
      <c r="D38" s="21">
        <f t="shared" ref="D38:G38" si="1">SUM(D3:D37)</f>
        <v>158</v>
      </c>
      <c r="E38" s="21">
        <f t="shared" si="1"/>
        <v>868</v>
      </c>
      <c r="F38" s="21">
        <f t="shared" si="1"/>
        <v>476</v>
      </c>
      <c r="G38" s="21">
        <f t="shared" si="1"/>
        <v>162</v>
      </c>
      <c r="H38" s="21">
        <f>SUM(H3:H37)</f>
        <v>1858</v>
      </c>
      <c r="I38" s="13">
        <f t="shared" si="0"/>
        <v>1</v>
      </c>
    </row>
    <row r="40" spans="1:11" ht="30" x14ac:dyDescent="0.25">
      <c r="A40" s="34" t="s">
        <v>106</v>
      </c>
    </row>
    <row r="41" spans="1:11" x14ac:dyDescent="0.25">
      <c r="A41" s="15" t="s">
        <v>36</v>
      </c>
      <c r="B41" s="15" t="s">
        <v>37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5</v>
      </c>
      <c r="H41" s="16" t="s">
        <v>79</v>
      </c>
      <c r="I41" s="16" t="s">
        <v>85</v>
      </c>
      <c r="J41" s="16" t="s">
        <v>104</v>
      </c>
      <c r="K41" s="16" t="s">
        <v>107</v>
      </c>
    </row>
    <row r="42" spans="1:11" x14ac:dyDescent="0.25">
      <c r="A42" s="17" t="s">
        <v>68</v>
      </c>
      <c r="B42" s="17" t="s">
        <v>60</v>
      </c>
      <c r="C42" s="19">
        <v>74</v>
      </c>
      <c r="D42" s="19">
        <v>28</v>
      </c>
      <c r="E42" s="19">
        <v>87</v>
      </c>
      <c r="F42" s="19">
        <v>4</v>
      </c>
      <c r="G42" s="19">
        <v>26</v>
      </c>
      <c r="H42" s="19">
        <v>219</v>
      </c>
      <c r="I42" s="13">
        <f>H42/$H$77</f>
        <v>0.1178686759956943</v>
      </c>
      <c r="J42" s="13">
        <f>I42</f>
        <v>0.1178686759956943</v>
      </c>
      <c r="K42" s="37">
        <v>1</v>
      </c>
    </row>
    <row r="43" spans="1:11" x14ac:dyDescent="0.25">
      <c r="A43" s="17" t="s">
        <v>62</v>
      </c>
      <c r="B43" s="17" t="s">
        <v>60</v>
      </c>
      <c r="C43" s="19">
        <v>7</v>
      </c>
      <c r="D43" s="19">
        <v>5</v>
      </c>
      <c r="E43" s="19">
        <v>143</v>
      </c>
      <c r="F43" s="19">
        <v>7</v>
      </c>
      <c r="G43" s="19">
        <v>13</v>
      </c>
      <c r="H43" s="19">
        <v>175</v>
      </c>
      <c r="I43" s="13">
        <f>H43/$H$77</f>
        <v>9.4187298170075345E-2</v>
      </c>
      <c r="J43" s="13">
        <f>J42+I43</f>
        <v>0.21205597416576966</v>
      </c>
      <c r="K43" s="21">
        <f>K42+1</f>
        <v>2</v>
      </c>
    </row>
    <row r="44" spans="1:11" x14ac:dyDescent="0.25">
      <c r="A44" s="17" t="s">
        <v>48</v>
      </c>
      <c r="B44" s="17" t="s">
        <v>41</v>
      </c>
      <c r="C44" s="19">
        <v>11</v>
      </c>
      <c r="D44" s="19">
        <v>11</v>
      </c>
      <c r="E44" s="19">
        <v>119</v>
      </c>
      <c r="F44" s="19">
        <v>6</v>
      </c>
      <c r="G44" s="19">
        <v>15</v>
      </c>
      <c r="H44" s="19">
        <v>162</v>
      </c>
      <c r="I44" s="13">
        <f t="shared" ref="I44:I77" si="2">H44/$H$77</f>
        <v>8.7190527448869751E-2</v>
      </c>
      <c r="J44" s="13">
        <f t="shared" ref="J44:J76" si="3">J43+I44</f>
        <v>0.29924650161463939</v>
      </c>
      <c r="K44" s="21">
        <f t="shared" ref="K44:K76" si="4">K43+1</f>
        <v>3</v>
      </c>
    </row>
    <row r="45" spans="1:11" x14ac:dyDescent="0.25">
      <c r="A45" s="17" t="s">
        <v>42</v>
      </c>
      <c r="B45" s="17" t="s">
        <v>43</v>
      </c>
      <c r="C45" s="18"/>
      <c r="D45" s="19">
        <v>32</v>
      </c>
      <c r="E45" s="18"/>
      <c r="F45" s="19">
        <v>94</v>
      </c>
      <c r="G45" s="19">
        <v>12</v>
      </c>
      <c r="H45" s="19">
        <v>138</v>
      </c>
      <c r="I45" s="13">
        <f t="shared" si="2"/>
        <v>7.4273412271259415E-2</v>
      </c>
      <c r="J45" s="13">
        <f t="shared" si="3"/>
        <v>0.37351991388589878</v>
      </c>
      <c r="K45" s="21">
        <f t="shared" si="4"/>
        <v>4</v>
      </c>
    </row>
    <row r="46" spans="1:11" x14ac:dyDescent="0.25">
      <c r="A46" s="17" t="s">
        <v>52</v>
      </c>
      <c r="B46" s="17" t="s">
        <v>41</v>
      </c>
      <c r="C46" s="19">
        <v>5</v>
      </c>
      <c r="D46" s="19">
        <v>8</v>
      </c>
      <c r="E46" s="19">
        <v>92</v>
      </c>
      <c r="F46" s="19">
        <v>1</v>
      </c>
      <c r="G46" s="19">
        <v>8</v>
      </c>
      <c r="H46" s="19">
        <v>114</v>
      </c>
      <c r="I46" s="13">
        <f t="shared" si="2"/>
        <v>6.1356297093649086E-2</v>
      </c>
      <c r="J46" s="13">
        <f t="shared" si="3"/>
        <v>0.43487621097954787</v>
      </c>
      <c r="K46" s="21">
        <f t="shared" si="4"/>
        <v>5</v>
      </c>
    </row>
    <row r="47" spans="1:11" x14ac:dyDescent="0.25">
      <c r="A47" s="17" t="s">
        <v>45</v>
      </c>
      <c r="B47" s="17" t="s">
        <v>43</v>
      </c>
      <c r="C47" s="19">
        <v>23</v>
      </c>
      <c r="D47" s="18"/>
      <c r="E47" s="18"/>
      <c r="F47" s="19">
        <v>82</v>
      </c>
      <c r="G47" s="19">
        <v>7</v>
      </c>
      <c r="H47" s="19">
        <v>112</v>
      </c>
      <c r="I47" s="13">
        <f t="shared" si="2"/>
        <v>6.0279870828848225E-2</v>
      </c>
      <c r="J47" s="13">
        <f t="shared" si="3"/>
        <v>0.4951560818083961</v>
      </c>
      <c r="K47" s="21">
        <f t="shared" si="4"/>
        <v>6</v>
      </c>
    </row>
    <row r="48" spans="1:11" x14ac:dyDescent="0.25">
      <c r="A48" s="17" t="s">
        <v>64</v>
      </c>
      <c r="B48" s="17" t="s">
        <v>60</v>
      </c>
      <c r="C48" s="18"/>
      <c r="D48" s="19">
        <v>2</v>
      </c>
      <c r="E48" s="19">
        <v>84</v>
      </c>
      <c r="F48" s="19">
        <v>2</v>
      </c>
      <c r="G48" s="18"/>
      <c r="H48" s="19">
        <v>88</v>
      </c>
      <c r="I48" s="13">
        <f t="shared" si="2"/>
        <v>4.7362755651237889E-2</v>
      </c>
      <c r="J48" s="13">
        <f t="shared" si="3"/>
        <v>0.54251883745963403</v>
      </c>
      <c r="K48" s="21">
        <f t="shared" si="4"/>
        <v>7</v>
      </c>
    </row>
    <row r="49" spans="1:11" x14ac:dyDescent="0.25">
      <c r="A49" s="17" t="s">
        <v>59</v>
      </c>
      <c r="B49" s="17" t="s">
        <v>60</v>
      </c>
      <c r="C49" s="18"/>
      <c r="D49" s="19">
        <v>1</v>
      </c>
      <c r="E49" s="19">
        <v>71</v>
      </c>
      <c r="F49" s="18"/>
      <c r="G49" s="19">
        <v>8</v>
      </c>
      <c r="H49" s="19">
        <v>80</v>
      </c>
      <c r="I49" s="13">
        <f t="shared" si="2"/>
        <v>4.3057050592034449E-2</v>
      </c>
      <c r="J49" s="13">
        <f t="shared" si="3"/>
        <v>0.58557588805166849</v>
      </c>
      <c r="K49" s="21">
        <f t="shared" si="4"/>
        <v>8</v>
      </c>
    </row>
    <row r="50" spans="1:11" x14ac:dyDescent="0.25">
      <c r="A50" s="17" t="s">
        <v>67</v>
      </c>
      <c r="B50" s="17" t="s">
        <v>41</v>
      </c>
      <c r="C50" s="19">
        <v>7</v>
      </c>
      <c r="D50" s="19">
        <v>4</v>
      </c>
      <c r="E50" s="19">
        <v>54</v>
      </c>
      <c r="F50" s="19">
        <v>2</v>
      </c>
      <c r="G50" s="19">
        <v>7</v>
      </c>
      <c r="H50" s="19">
        <v>74</v>
      </c>
      <c r="I50" s="13">
        <f t="shared" si="2"/>
        <v>3.9827771797631861E-2</v>
      </c>
      <c r="J50" s="13">
        <f t="shared" si="3"/>
        <v>0.62540365984930035</v>
      </c>
      <c r="K50" s="21">
        <f t="shared" si="4"/>
        <v>9</v>
      </c>
    </row>
    <row r="51" spans="1:11" x14ac:dyDescent="0.25">
      <c r="A51" s="17" t="s">
        <v>73</v>
      </c>
      <c r="B51" s="17" t="s">
        <v>39</v>
      </c>
      <c r="C51" s="19">
        <v>4</v>
      </c>
      <c r="D51" s="19">
        <v>21</v>
      </c>
      <c r="E51" s="19">
        <v>31</v>
      </c>
      <c r="F51" s="18"/>
      <c r="G51" s="19">
        <v>8</v>
      </c>
      <c r="H51" s="19">
        <v>64</v>
      </c>
      <c r="I51" s="13">
        <f t="shared" si="2"/>
        <v>3.4445640473627553E-2</v>
      </c>
      <c r="J51" s="13">
        <f t="shared" si="3"/>
        <v>0.65984930032292788</v>
      </c>
      <c r="K51" s="21">
        <f t="shared" si="4"/>
        <v>10</v>
      </c>
    </row>
    <row r="52" spans="1:11" x14ac:dyDescent="0.25">
      <c r="A52" s="17" t="s">
        <v>66</v>
      </c>
      <c r="B52" s="17" t="s">
        <v>43</v>
      </c>
      <c r="C52" s="19">
        <v>29</v>
      </c>
      <c r="D52" s="19">
        <v>5</v>
      </c>
      <c r="E52" s="19">
        <v>4</v>
      </c>
      <c r="F52" s="19">
        <v>4</v>
      </c>
      <c r="G52" s="19">
        <v>17</v>
      </c>
      <c r="H52" s="19">
        <v>59</v>
      </c>
      <c r="I52" s="13">
        <f t="shared" si="2"/>
        <v>3.1754574811625406E-2</v>
      </c>
      <c r="J52" s="13">
        <f t="shared" si="3"/>
        <v>0.69160387513455324</v>
      </c>
      <c r="K52" s="21">
        <f t="shared" si="4"/>
        <v>11</v>
      </c>
    </row>
    <row r="53" spans="1:11" x14ac:dyDescent="0.25">
      <c r="A53" s="17" t="s">
        <v>40</v>
      </c>
      <c r="B53" s="17" t="s">
        <v>41</v>
      </c>
      <c r="C53" s="18"/>
      <c r="D53" s="19">
        <v>2</v>
      </c>
      <c r="E53" s="19">
        <v>49</v>
      </c>
      <c r="F53" s="18"/>
      <c r="G53" s="19">
        <v>4</v>
      </c>
      <c r="H53" s="19">
        <v>55</v>
      </c>
      <c r="I53" s="13">
        <f t="shared" si="2"/>
        <v>2.9601722282023683E-2</v>
      </c>
      <c r="J53" s="13">
        <f t="shared" si="3"/>
        <v>0.72120559741657697</v>
      </c>
      <c r="K53" s="21">
        <f t="shared" si="4"/>
        <v>12</v>
      </c>
    </row>
    <row r="54" spans="1:11" x14ac:dyDescent="0.25">
      <c r="A54" s="17" t="s">
        <v>61</v>
      </c>
      <c r="B54" s="17" t="s">
        <v>41</v>
      </c>
      <c r="C54" s="19">
        <v>1</v>
      </c>
      <c r="D54" s="18"/>
      <c r="E54" s="19">
        <v>5</v>
      </c>
      <c r="F54" s="19">
        <v>39</v>
      </c>
      <c r="G54" s="19">
        <v>7</v>
      </c>
      <c r="H54" s="19">
        <v>52</v>
      </c>
      <c r="I54" s="13">
        <f t="shared" si="2"/>
        <v>2.7987082884822389E-2</v>
      </c>
      <c r="J54" s="13">
        <f t="shared" si="3"/>
        <v>0.74919268030139941</v>
      </c>
      <c r="K54" s="21">
        <f t="shared" si="4"/>
        <v>13</v>
      </c>
    </row>
    <row r="55" spans="1:11" x14ac:dyDescent="0.25">
      <c r="A55" s="17" t="s">
        <v>71</v>
      </c>
      <c r="B55" s="17" t="s">
        <v>43</v>
      </c>
      <c r="C55" s="19">
        <v>10</v>
      </c>
      <c r="D55" s="18"/>
      <c r="E55" s="18"/>
      <c r="F55" s="19">
        <v>34</v>
      </c>
      <c r="G55" s="19">
        <v>3</v>
      </c>
      <c r="H55" s="19">
        <v>47</v>
      </c>
      <c r="I55" s="13">
        <f t="shared" si="2"/>
        <v>2.5296017222820238E-2</v>
      </c>
      <c r="J55" s="13">
        <f t="shared" si="3"/>
        <v>0.77448869752421967</v>
      </c>
      <c r="K55" s="21">
        <f t="shared" si="4"/>
        <v>14</v>
      </c>
    </row>
    <row r="56" spans="1:11" x14ac:dyDescent="0.25">
      <c r="A56" s="17" t="s">
        <v>63</v>
      </c>
      <c r="B56" s="17" t="s">
        <v>41</v>
      </c>
      <c r="C56" s="18"/>
      <c r="D56" s="19">
        <v>4</v>
      </c>
      <c r="E56" s="19">
        <v>38</v>
      </c>
      <c r="F56" s="18"/>
      <c r="G56" s="19">
        <v>2</v>
      </c>
      <c r="H56" s="19">
        <v>44</v>
      </c>
      <c r="I56" s="13">
        <f t="shared" si="2"/>
        <v>2.3681377825618945E-2</v>
      </c>
      <c r="J56" s="13">
        <f t="shared" si="3"/>
        <v>0.79817007534983864</v>
      </c>
      <c r="K56" s="21">
        <f t="shared" si="4"/>
        <v>15</v>
      </c>
    </row>
    <row r="57" spans="1:11" x14ac:dyDescent="0.25">
      <c r="A57" s="17" t="s">
        <v>54</v>
      </c>
      <c r="B57" s="17" t="s">
        <v>43</v>
      </c>
      <c r="C57" s="18"/>
      <c r="D57" s="19">
        <v>6</v>
      </c>
      <c r="E57" s="18"/>
      <c r="F57" s="19">
        <v>20</v>
      </c>
      <c r="G57" s="19">
        <v>17</v>
      </c>
      <c r="H57" s="19">
        <v>43</v>
      </c>
      <c r="I57" s="13">
        <f t="shared" si="2"/>
        <v>2.3143164693218515E-2</v>
      </c>
      <c r="J57" s="13">
        <f t="shared" si="3"/>
        <v>0.82131324004305717</v>
      </c>
      <c r="K57" s="21">
        <f t="shared" si="4"/>
        <v>16</v>
      </c>
    </row>
    <row r="58" spans="1:11" x14ac:dyDescent="0.25">
      <c r="A58" s="17" t="s">
        <v>53</v>
      </c>
      <c r="B58" s="17" t="s">
        <v>43</v>
      </c>
      <c r="C58" s="18"/>
      <c r="D58" s="18"/>
      <c r="E58" s="18"/>
      <c r="F58" s="19">
        <v>42</v>
      </c>
      <c r="G58" s="18"/>
      <c r="H58" s="19">
        <v>42</v>
      </c>
      <c r="I58" s="13">
        <f t="shared" si="2"/>
        <v>2.2604951560818085E-2</v>
      </c>
      <c r="J58" s="13">
        <f t="shared" si="3"/>
        <v>0.84391819160387527</v>
      </c>
      <c r="K58" s="21">
        <f t="shared" si="4"/>
        <v>17</v>
      </c>
    </row>
    <row r="59" spans="1:11" x14ac:dyDescent="0.25">
      <c r="A59" s="17" t="s">
        <v>44</v>
      </c>
      <c r="B59" s="17" t="s">
        <v>43</v>
      </c>
      <c r="C59" s="19">
        <v>19</v>
      </c>
      <c r="D59" s="19">
        <v>16</v>
      </c>
      <c r="E59" s="18"/>
      <c r="F59" s="18"/>
      <c r="G59" s="19">
        <v>4</v>
      </c>
      <c r="H59" s="19">
        <v>39</v>
      </c>
      <c r="I59" s="13">
        <f t="shared" si="2"/>
        <v>2.0990312163616791E-2</v>
      </c>
      <c r="J59" s="13">
        <f t="shared" si="3"/>
        <v>0.86490850376749207</v>
      </c>
      <c r="K59" s="21">
        <f t="shared" si="4"/>
        <v>18</v>
      </c>
    </row>
    <row r="60" spans="1:11" x14ac:dyDescent="0.25">
      <c r="A60" s="17" t="s">
        <v>76</v>
      </c>
      <c r="B60" s="17" t="s">
        <v>47</v>
      </c>
      <c r="C60" s="19">
        <v>1</v>
      </c>
      <c r="D60" s="18"/>
      <c r="E60" s="18"/>
      <c r="F60" s="19">
        <v>34</v>
      </c>
      <c r="G60" s="19">
        <v>1</v>
      </c>
      <c r="H60" s="19">
        <v>36</v>
      </c>
      <c r="I60" s="13">
        <f t="shared" si="2"/>
        <v>1.9375672766415501E-2</v>
      </c>
      <c r="J60" s="13">
        <f t="shared" si="3"/>
        <v>0.88428417653390756</v>
      </c>
      <c r="K60" s="21">
        <f t="shared" si="4"/>
        <v>19</v>
      </c>
    </row>
    <row r="61" spans="1:11" x14ac:dyDescent="0.25">
      <c r="A61" s="17" t="s">
        <v>55</v>
      </c>
      <c r="B61" s="17" t="s">
        <v>47</v>
      </c>
      <c r="C61" s="18"/>
      <c r="D61" s="19">
        <v>8</v>
      </c>
      <c r="E61" s="18"/>
      <c r="F61" s="19">
        <v>21</v>
      </c>
      <c r="G61" s="18"/>
      <c r="H61" s="19">
        <v>29</v>
      </c>
      <c r="I61" s="13">
        <f t="shared" si="2"/>
        <v>1.5608180839612486E-2</v>
      </c>
      <c r="J61" s="13">
        <f t="shared" si="3"/>
        <v>0.89989235737352002</v>
      </c>
      <c r="K61" s="21">
        <f t="shared" si="4"/>
        <v>20</v>
      </c>
    </row>
    <row r="62" spans="1:11" x14ac:dyDescent="0.25">
      <c r="A62" s="17" t="s">
        <v>69</v>
      </c>
      <c r="B62" s="17" t="s">
        <v>41</v>
      </c>
      <c r="C62" s="19">
        <v>2</v>
      </c>
      <c r="D62" s="19">
        <v>3</v>
      </c>
      <c r="E62" s="19">
        <v>18</v>
      </c>
      <c r="F62" s="19">
        <v>1</v>
      </c>
      <c r="G62" s="19">
        <v>1</v>
      </c>
      <c r="H62" s="19">
        <v>25</v>
      </c>
      <c r="I62" s="13">
        <f t="shared" si="2"/>
        <v>1.3455328310010764E-2</v>
      </c>
      <c r="J62" s="13">
        <f t="shared" si="3"/>
        <v>0.91334768568353075</v>
      </c>
      <c r="K62" s="21">
        <f t="shared" si="4"/>
        <v>21</v>
      </c>
    </row>
    <row r="63" spans="1:11" x14ac:dyDescent="0.25">
      <c r="A63" s="17" t="s">
        <v>56</v>
      </c>
      <c r="B63" s="17" t="s">
        <v>57</v>
      </c>
      <c r="C63" s="18"/>
      <c r="D63" s="18"/>
      <c r="E63" s="19">
        <v>22</v>
      </c>
      <c r="F63" s="18"/>
      <c r="G63" s="18"/>
      <c r="H63" s="19">
        <v>22</v>
      </c>
      <c r="I63" s="13">
        <f t="shared" si="2"/>
        <v>1.1840688912809472E-2</v>
      </c>
      <c r="J63" s="13">
        <f t="shared" si="3"/>
        <v>0.92518837459634018</v>
      </c>
      <c r="K63" s="21">
        <f t="shared" si="4"/>
        <v>22</v>
      </c>
    </row>
    <row r="64" spans="1:11" x14ac:dyDescent="0.25">
      <c r="A64" s="17" t="s">
        <v>50</v>
      </c>
      <c r="B64" s="17" t="s">
        <v>43</v>
      </c>
      <c r="C64" s="18"/>
      <c r="D64" s="18"/>
      <c r="E64" s="18"/>
      <c r="F64" s="19">
        <v>22</v>
      </c>
      <c r="G64" s="18"/>
      <c r="H64" s="19">
        <v>22</v>
      </c>
      <c r="I64" s="13">
        <f t="shared" si="2"/>
        <v>1.1840688912809472E-2</v>
      </c>
      <c r="J64" s="13">
        <f t="shared" si="3"/>
        <v>0.93702906350914961</v>
      </c>
      <c r="K64" s="21">
        <f t="shared" si="4"/>
        <v>23</v>
      </c>
    </row>
    <row r="65" spans="1:11" x14ac:dyDescent="0.25">
      <c r="A65" s="17" t="s">
        <v>49</v>
      </c>
      <c r="B65" s="17" t="s">
        <v>43</v>
      </c>
      <c r="C65" s="18"/>
      <c r="D65" s="18"/>
      <c r="E65" s="18"/>
      <c r="F65" s="19">
        <v>18</v>
      </c>
      <c r="G65" s="18"/>
      <c r="H65" s="19">
        <v>18</v>
      </c>
      <c r="I65" s="13">
        <f t="shared" si="2"/>
        <v>9.6878363832077503E-3</v>
      </c>
      <c r="J65" s="13">
        <f t="shared" si="3"/>
        <v>0.94671689989235741</v>
      </c>
      <c r="K65" s="21">
        <f t="shared" si="4"/>
        <v>24</v>
      </c>
    </row>
    <row r="66" spans="1:11" x14ac:dyDescent="0.25">
      <c r="A66" s="17" t="s">
        <v>51</v>
      </c>
      <c r="B66" s="17" t="s">
        <v>43</v>
      </c>
      <c r="C66" s="18"/>
      <c r="D66" s="18"/>
      <c r="E66" s="18"/>
      <c r="F66" s="19">
        <v>18</v>
      </c>
      <c r="G66" s="18"/>
      <c r="H66" s="19">
        <v>18</v>
      </c>
      <c r="I66" s="13">
        <f t="shared" si="2"/>
        <v>9.6878363832077503E-3</v>
      </c>
      <c r="J66" s="13">
        <f t="shared" si="3"/>
        <v>0.95640473627556521</v>
      </c>
      <c r="K66" s="21">
        <f t="shared" si="4"/>
        <v>25</v>
      </c>
    </row>
    <row r="67" spans="1:11" x14ac:dyDescent="0.25">
      <c r="A67" s="17" t="s">
        <v>77</v>
      </c>
      <c r="B67" s="17" t="s">
        <v>43</v>
      </c>
      <c r="C67" s="18"/>
      <c r="D67" s="18"/>
      <c r="E67" s="19">
        <v>17</v>
      </c>
      <c r="F67" s="18"/>
      <c r="G67" s="18"/>
      <c r="H67" s="19">
        <v>17</v>
      </c>
      <c r="I67" s="13">
        <f t="shared" si="2"/>
        <v>9.1496232508073202E-3</v>
      </c>
      <c r="J67" s="13">
        <f t="shared" si="3"/>
        <v>0.96555435952637259</v>
      </c>
      <c r="K67" s="21">
        <f t="shared" si="4"/>
        <v>26</v>
      </c>
    </row>
    <row r="68" spans="1:11" x14ac:dyDescent="0.25">
      <c r="A68" s="17" t="s">
        <v>69</v>
      </c>
      <c r="B68" s="17" t="s">
        <v>39</v>
      </c>
      <c r="C68" s="18"/>
      <c r="D68" s="18"/>
      <c r="E68" s="19">
        <v>15</v>
      </c>
      <c r="F68" s="18"/>
      <c r="G68" s="18"/>
      <c r="H68" s="19">
        <v>15</v>
      </c>
      <c r="I68" s="13">
        <f t="shared" si="2"/>
        <v>8.0731969860064583E-3</v>
      </c>
      <c r="J68" s="13">
        <f t="shared" si="3"/>
        <v>0.97362755651237909</v>
      </c>
      <c r="K68" s="21">
        <f t="shared" si="4"/>
        <v>27</v>
      </c>
    </row>
    <row r="69" spans="1:11" x14ac:dyDescent="0.25">
      <c r="A69" s="17" t="s">
        <v>70</v>
      </c>
      <c r="B69" s="17" t="s">
        <v>43</v>
      </c>
      <c r="C69" s="18"/>
      <c r="D69" s="18"/>
      <c r="E69" s="18"/>
      <c r="F69" s="19">
        <v>14</v>
      </c>
      <c r="G69" s="18"/>
      <c r="H69" s="19">
        <v>14</v>
      </c>
      <c r="I69" s="13">
        <f t="shared" si="2"/>
        <v>7.5349838536060282E-3</v>
      </c>
      <c r="J69" s="13">
        <f t="shared" si="3"/>
        <v>0.98116254036598516</v>
      </c>
      <c r="K69" s="21">
        <f t="shared" si="4"/>
        <v>28</v>
      </c>
    </row>
    <row r="70" spans="1:11" x14ac:dyDescent="0.25">
      <c r="A70" s="17" t="s">
        <v>58</v>
      </c>
      <c r="B70" s="17" t="s">
        <v>39</v>
      </c>
      <c r="C70" s="18"/>
      <c r="D70" s="18"/>
      <c r="E70" s="19">
        <v>10</v>
      </c>
      <c r="F70" s="18"/>
      <c r="G70" s="18"/>
      <c r="H70" s="19">
        <v>10</v>
      </c>
      <c r="I70" s="13">
        <f t="shared" si="2"/>
        <v>5.3821313240043061E-3</v>
      </c>
      <c r="J70" s="13">
        <f t="shared" si="3"/>
        <v>0.98654467168998949</v>
      </c>
      <c r="K70" s="21">
        <f t="shared" si="4"/>
        <v>29</v>
      </c>
    </row>
    <row r="71" spans="1:11" x14ac:dyDescent="0.25">
      <c r="A71" s="17" t="s">
        <v>46</v>
      </c>
      <c r="B71" s="17" t="s">
        <v>47</v>
      </c>
      <c r="C71" s="18"/>
      <c r="D71" s="18"/>
      <c r="E71" s="18"/>
      <c r="F71" s="19">
        <v>9</v>
      </c>
      <c r="G71" s="18"/>
      <c r="H71" s="19">
        <v>9</v>
      </c>
      <c r="I71" s="13">
        <f t="shared" si="2"/>
        <v>4.8439181916038751E-3</v>
      </c>
      <c r="J71" s="13">
        <f t="shared" si="3"/>
        <v>0.9913885898815934</v>
      </c>
      <c r="K71" s="21">
        <f t="shared" si="4"/>
        <v>30</v>
      </c>
    </row>
    <row r="72" spans="1:11" x14ac:dyDescent="0.25">
      <c r="A72" s="17" t="s">
        <v>38</v>
      </c>
      <c r="B72" s="17" t="s">
        <v>39</v>
      </c>
      <c r="C72" s="18"/>
      <c r="D72" s="18"/>
      <c r="E72" s="19">
        <v>6</v>
      </c>
      <c r="F72" s="18"/>
      <c r="G72" s="18"/>
      <c r="H72" s="19">
        <v>6</v>
      </c>
      <c r="I72" s="13">
        <f t="shared" si="2"/>
        <v>3.2292787944025836E-3</v>
      </c>
      <c r="J72" s="13">
        <f t="shared" si="3"/>
        <v>0.994617868675996</v>
      </c>
      <c r="K72" s="21">
        <f t="shared" si="4"/>
        <v>31</v>
      </c>
    </row>
    <row r="73" spans="1:11" x14ac:dyDescent="0.25">
      <c r="A73" s="17" t="s">
        <v>17</v>
      </c>
      <c r="B73" s="17" t="s">
        <v>78</v>
      </c>
      <c r="C73" s="18"/>
      <c r="D73" s="18"/>
      <c r="E73" s="19">
        <v>3</v>
      </c>
      <c r="F73" s="18"/>
      <c r="G73" s="19">
        <v>1</v>
      </c>
      <c r="H73" s="19">
        <v>4</v>
      </c>
      <c r="I73" s="13">
        <f t="shared" si="2"/>
        <v>2.1528525296017221E-3</v>
      </c>
      <c r="J73" s="13">
        <f t="shared" si="3"/>
        <v>0.99677072120559773</v>
      </c>
      <c r="K73" s="21">
        <f t="shared" si="4"/>
        <v>32</v>
      </c>
    </row>
    <row r="74" spans="1:11" x14ac:dyDescent="0.25">
      <c r="A74" s="17" t="s">
        <v>74</v>
      </c>
      <c r="B74" s="17" t="s">
        <v>75</v>
      </c>
      <c r="C74" s="18"/>
      <c r="D74" s="18"/>
      <c r="E74" s="18"/>
      <c r="F74" s="19">
        <v>2</v>
      </c>
      <c r="G74" s="18"/>
      <c r="H74" s="19">
        <v>2</v>
      </c>
      <c r="I74" s="13">
        <f t="shared" si="2"/>
        <v>1.076426264800861E-3</v>
      </c>
      <c r="J74" s="13">
        <f t="shared" si="3"/>
        <v>0.9978471474703986</v>
      </c>
      <c r="K74" s="21">
        <f t="shared" si="4"/>
        <v>33</v>
      </c>
    </row>
    <row r="75" spans="1:11" x14ac:dyDescent="0.25">
      <c r="A75" s="17" t="s">
        <v>65</v>
      </c>
      <c r="B75" s="17" t="s">
        <v>41</v>
      </c>
      <c r="C75" s="18"/>
      <c r="D75" s="19">
        <v>2</v>
      </c>
      <c r="E75" s="18"/>
      <c r="F75" s="18"/>
      <c r="G75" s="18"/>
      <c r="H75" s="19">
        <v>2</v>
      </c>
      <c r="I75" s="13">
        <f t="shared" si="2"/>
        <v>1.076426264800861E-3</v>
      </c>
      <c r="J75" s="13">
        <f t="shared" si="3"/>
        <v>0.99892357373519947</v>
      </c>
      <c r="K75" s="21">
        <f t="shared" si="4"/>
        <v>34</v>
      </c>
    </row>
    <row r="76" spans="1:11" x14ac:dyDescent="0.25">
      <c r="A76" s="17" t="s">
        <v>72</v>
      </c>
      <c r="B76" s="17" t="s">
        <v>41</v>
      </c>
      <c r="C76" s="19">
        <v>1</v>
      </c>
      <c r="D76" s="18"/>
      <c r="E76" s="18"/>
      <c r="F76" s="18"/>
      <c r="G76" s="19">
        <v>1</v>
      </c>
      <c r="H76" s="19">
        <v>2</v>
      </c>
      <c r="I76" s="13">
        <f t="shared" si="2"/>
        <v>1.076426264800861E-3</v>
      </c>
      <c r="J76" s="35">
        <f t="shared" si="3"/>
        <v>1.0000000000000002</v>
      </c>
      <c r="K76" s="21">
        <f t="shared" si="4"/>
        <v>35</v>
      </c>
    </row>
    <row r="77" spans="1:11" x14ac:dyDescent="0.25">
      <c r="A77" s="36" t="s">
        <v>79</v>
      </c>
      <c r="B77" s="36"/>
      <c r="C77" s="21">
        <f>SUM(C42:C76)</f>
        <v>194</v>
      </c>
      <c r="D77" s="21">
        <f t="shared" ref="D77:G77" si="5">SUM(D42:D76)</f>
        <v>158</v>
      </c>
      <c r="E77" s="21">
        <f t="shared" si="5"/>
        <v>868</v>
      </c>
      <c r="F77" s="21">
        <f t="shared" si="5"/>
        <v>476</v>
      </c>
      <c r="G77" s="21">
        <f t="shared" si="5"/>
        <v>162</v>
      </c>
      <c r="H77" s="21">
        <f>SUM(H42:H76)</f>
        <v>1858</v>
      </c>
      <c r="I77" s="13">
        <f t="shared" si="2"/>
        <v>1</v>
      </c>
      <c r="J77" s="8"/>
    </row>
  </sheetData>
  <sortState ref="A42:H76">
    <sortCondition descending="1" ref="H42:H76"/>
  </sortState>
  <mergeCells count="1">
    <mergeCell ref="A77:B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2" sqref="I12"/>
    </sheetView>
  </sheetViews>
  <sheetFormatPr defaultRowHeight="15" x14ac:dyDescent="0.25"/>
  <cols>
    <col min="1" max="1" width="24.42578125" customWidth="1"/>
    <col min="7" max="7" width="9.140625" style="26"/>
  </cols>
  <sheetData>
    <row r="1" spans="1:7" x14ac:dyDescent="0.25">
      <c r="A1" t="s">
        <v>89</v>
      </c>
    </row>
    <row r="2" spans="1:7" x14ac:dyDescent="0.25">
      <c r="A2" s="23" t="s">
        <v>80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7" t="s">
        <v>90</v>
      </c>
    </row>
    <row r="3" spans="1:7" x14ac:dyDescent="0.25">
      <c r="A3" s="24" t="s">
        <v>81</v>
      </c>
      <c r="B3" s="25">
        <v>2247</v>
      </c>
      <c r="C3" s="25">
        <v>1503</v>
      </c>
      <c r="D3" s="25">
        <v>10940</v>
      </c>
      <c r="E3" s="25">
        <v>4707</v>
      </c>
      <c r="F3" s="25">
        <v>1643</v>
      </c>
      <c r="G3" s="28">
        <v>21040</v>
      </c>
    </row>
    <row r="4" spans="1:7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7" t="s">
        <v>90</v>
      </c>
    </row>
    <row r="5" spans="1:7" x14ac:dyDescent="0.25">
      <c r="A5" s="24" t="s">
        <v>6</v>
      </c>
      <c r="B5" s="25">
        <v>1902</v>
      </c>
      <c r="C5" s="25">
        <v>1315</v>
      </c>
      <c r="D5" s="25">
        <v>10478</v>
      </c>
      <c r="E5" s="25">
        <v>4509.5</v>
      </c>
      <c r="F5" s="25">
        <v>1377</v>
      </c>
      <c r="G5" s="28">
        <v>19581.5</v>
      </c>
    </row>
    <row r="6" spans="1:7" x14ac:dyDescent="0.25">
      <c r="A6" s="24" t="s">
        <v>7</v>
      </c>
      <c r="B6" s="25">
        <v>223</v>
      </c>
      <c r="C6" s="25">
        <v>77</v>
      </c>
      <c r="D6" s="25">
        <v>116</v>
      </c>
      <c r="E6" s="25">
        <v>115</v>
      </c>
      <c r="F6" s="25">
        <v>161</v>
      </c>
      <c r="G6" s="28">
        <v>692</v>
      </c>
    </row>
    <row r="7" spans="1:7" x14ac:dyDescent="0.25">
      <c r="A7" s="24" t="s">
        <v>8</v>
      </c>
      <c r="B7" s="25">
        <v>122</v>
      </c>
      <c r="C7" s="25">
        <v>111</v>
      </c>
      <c r="D7" s="25">
        <v>346</v>
      </c>
      <c r="E7" s="25">
        <v>82.5</v>
      </c>
      <c r="F7" s="25">
        <v>105</v>
      </c>
      <c r="G7" s="28">
        <v>766.5</v>
      </c>
    </row>
    <row r="8" spans="1:7" x14ac:dyDescent="0.25">
      <c r="A8" s="23" t="s">
        <v>84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7" t="s">
        <v>90</v>
      </c>
    </row>
    <row r="9" spans="1:7" x14ac:dyDescent="0.25">
      <c r="A9" s="24" t="s">
        <v>82</v>
      </c>
      <c r="B9" s="25">
        <v>1460</v>
      </c>
      <c r="C9" s="25">
        <v>656</v>
      </c>
      <c r="D9" s="25">
        <v>6456</v>
      </c>
      <c r="E9" s="25">
        <v>2169</v>
      </c>
      <c r="F9" s="25">
        <v>932</v>
      </c>
      <c r="G9" s="28">
        <v>11673</v>
      </c>
    </row>
    <row r="10" spans="1:7" x14ac:dyDescent="0.25">
      <c r="A10" s="24" t="s">
        <v>83</v>
      </c>
      <c r="B10" s="25">
        <v>787</v>
      </c>
      <c r="C10" s="25">
        <v>847</v>
      </c>
      <c r="D10" s="25">
        <v>4484</v>
      </c>
      <c r="E10" s="25">
        <v>2538</v>
      </c>
      <c r="F10" s="25">
        <v>711</v>
      </c>
      <c r="G10" s="28">
        <v>9367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J7" sqref="J7"/>
    </sheetView>
  </sheetViews>
  <sheetFormatPr defaultRowHeight="15" x14ac:dyDescent="0.25"/>
  <cols>
    <col min="1" max="1" width="14.42578125" customWidth="1"/>
    <col min="8" max="9" width="9.140625" style="8"/>
  </cols>
  <sheetData>
    <row r="1" spans="1:9" x14ac:dyDescent="0.25">
      <c r="A1" t="s">
        <v>103</v>
      </c>
    </row>
    <row r="2" spans="1:9" x14ac:dyDescent="0.25">
      <c r="A2" s="29" t="s">
        <v>91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79</v>
      </c>
      <c r="H2" s="33" t="s">
        <v>85</v>
      </c>
      <c r="I2" s="33" t="s">
        <v>105</v>
      </c>
    </row>
    <row r="3" spans="1:9" x14ac:dyDescent="0.25">
      <c r="A3" s="30" t="s">
        <v>101</v>
      </c>
      <c r="B3" s="31">
        <v>1</v>
      </c>
      <c r="C3" s="32"/>
      <c r="D3" s="31">
        <v>2</v>
      </c>
      <c r="E3" s="32"/>
      <c r="F3" s="32"/>
      <c r="G3" s="31">
        <v>3</v>
      </c>
      <c r="H3" s="13">
        <f>G3/$G$13</f>
        <v>1.6146393972012918E-3</v>
      </c>
      <c r="I3" s="13">
        <f>H3</f>
        <v>1.6146393972012918E-3</v>
      </c>
    </row>
    <row r="4" spans="1:9" x14ac:dyDescent="0.25">
      <c r="A4" s="30" t="s">
        <v>92</v>
      </c>
      <c r="B4" s="31">
        <v>46</v>
      </c>
      <c r="C4" s="31">
        <v>30</v>
      </c>
      <c r="D4" s="31">
        <v>138</v>
      </c>
      <c r="E4" s="31">
        <v>95</v>
      </c>
      <c r="F4" s="31">
        <v>36</v>
      </c>
      <c r="G4" s="31">
        <v>345</v>
      </c>
      <c r="H4" s="13">
        <f t="shared" ref="H4:H13" si="0">G4/$G$13</f>
        <v>0.18568353067814855</v>
      </c>
      <c r="I4" s="13">
        <f>I3+H4</f>
        <v>0.18729817007534985</v>
      </c>
    </row>
    <row r="5" spans="1:9" x14ac:dyDescent="0.25">
      <c r="A5" s="30" t="s">
        <v>93</v>
      </c>
      <c r="B5" s="31">
        <v>65</v>
      </c>
      <c r="C5" s="31">
        <v>43</v>
      </c>
      <c r="D5" s="31">
        <v>315</v>
      </c>
      <c r="E5" s="31">
        <v>228</v>
      </c>
      <c r="F5" s="31">
        <v>61</v>
      </c>
      <c r="G5" s="31">
        <v>712</v>
      </c>
      <c r="H5" s="13">
        <f t="shared" si="0"/>
        <v>0.38320775026910658</v>
      </c>
      <c r="I5" s="13">
        <f t="shared" ref="I5:I13" si="1">I4+H5</f>
        <v>0.57050592034445646</v>
      </c>
    </row>
    <row r="6" spans="1:9" x14ac:dyDescent="0.25">
      <c r="A6" s="30" t="s">
        <v>94</v>
      </c>
      <c r="B6" s="31">
        <v>46</v>
      </c>
      <c r="C6" s="31">
        <v>18</v>
      </c>
      <c r="D6" s="31">
        <v>250</v>
      </c>
      <c r="E6" s="31">
        <v>113</v>
      </c>
      <c r="F6" s="31">
        <v>28</v>
      </c>
      <c r="G6" s="31">
        <v>455</v>
      </c>
      <c r="H6" s="13">
        <f t="shared" si="0"/>
        <v>0.24488697524219591</v>
      </c>
      <c r="I6" s="13">
        <f t="shared" si="1"/>
        <v>0.8153928955866524</v>
      </c>
    </row>
    <row r="7" spans="1:9" x14ac:dyDescent="0.25">
      <c r="A7" s="30" t="s">
        <v>95</v>
      </c>
      <c r="B7" s="31">
        <v>21</v>
      </c>
      <c r="C7" s="31">
        <v>24</v>
      </c>
      <c r="D7" s="31">
        <v>87</v>
      </c>
      <c r="E7" s="31">
        <v>28</v>
      </c>
      <c r="F7" s="31">
        <v>15</v>
      </c>
      <c r="G7" s="31">
        <v>175</v>
      </c>
      <c r="H7" s="13">
        <f t="shared" si="0"/>
        <v>9.4187298170075345E-2</v>
      </c>
      <c r="I7" s="13">
        <f t="shared" si="1"/>
        <v>0.90958019375672772</v>
      </c>
    </row>
    <row r="8" spans="1:9" x14ac:dyDescent="0.25">
      <c r="A8" s="30" t="s">
        <v>96</v>
      </c>
      <c r="B8" s="31">
        <v>3</v>
      </c>
      <c r="C8" s="31">
        <v>14</v>
      </c>
      <c r="D8" s="31">
        <v>24</v>
      </c>
      <c r="E8" s="31">
        <v>10</v>
      </c>
      <c r="F8" s="31">
        <v>9</v>
      </c>
      <c r="G8" s="31">
        <v>60</v>
      </c>
      <c r="H8" s="13">
        <f t="shared" si="0"/>
        <v>3.2292787944025833E-2</v>
      </c>
      <c r="I8" s="13">
        <f t="shared" si="1"/>
        <v>0.94187298170075351</v>
      </c>
    </row>
    <row r="9" spans="1:9" x14ac:dyDescent="0.25">
      <c r="A9" s="30" t="s">
        <v>97</v>
      </c>
      <c r="B9" s="31">
        <v>5</v>
      </c>
      <c r="C9" s="31">
        <v>13</v>
      </c>
      <c r="D9" s="31">
        <v>20</v>
      </c>
      <c r="E9" s="32"/>
      <c r="F9" s="31">
        <v>2</v>
      </c>
      <c r="G9" s="31">
        <v>40</v>
      </c>
      <c r="H9" s="13">
        <f t="shared" si="0"/>
        <v>2.1528525296017224E-2</v>
      </c>
      <c r="I9" s="13">
        <f t="shared" si="1"/>
        <v>0.96340150699677074</v>
      </c>
    </row>
    <row r="10" spans="1:9" x14ac:dyDescent="0.25">
      <c r="A10" s="30" t="s">
        <v>98</v>
      </c>
      <c r="B10" s="31">
        <v>5</v>
      </c>
      <c r="C10" s="31">
        <v>12</v>
      </c>
      <c r="D10" s="31">
        <v>24</v>
      </c>
      <c r="E10" s="31">
        <v>1</v>
      </c>
      <c r="F10" s="31">
        <v>5</v>
      </c>
      <c r="G10" s="31">
        <v>47</v>
      </c>
      <c r="H10" s="13">
        <f t="shared" si="0"/>
        <v>2.5296017222820238E-2</v>
      </c>
      <c r="I10" s="13">
        <f t="shared" si="1"/>
        <v>0.98869752421959101</v>
      </c>
    </row>
    <row r="11" spans="1:9" x14ac:dyDescent="0.25">
      <c r="A11" s="30" t="s">
        <v>99</v>
      </c>
      <c r="B11" s="31">
        <v>2</v>
      </c>
      <c r="C11" s="31">
        <v>4</v>
      </c>
      <c r="D11" s="31">
        <v>7</v>
      </c>
      <c r="E11" s="31">
        <v>1</v>
      </c>
      <c r="F11" s="31">
        <v>6</v>
      </c>
      <c r="G11" s="31">
        <v>20</v>
      </c>
      <c r="H11" s="13">
        <f t="shared" si="0"/>
        <v>1.0764262648008612E-2</v>
      </c>
      <c r="I11" s="13">
        <f t="shared" si="1"/>
        <v>0.99946178686759957</v>
      </c>
    </row>
    <row r="12" spans="1:9" x14ac:dyDescent="0.25">
      <c r="A12" s="30" t="s">
        <v>100</v>
      </c>
      <c r="B12" s="32"/>
      <c r="C12" s="32"/>
      <c r="D12" s="31">
        <v>1</v>
      </c>
      <c r="E12" s="32"/>
      <c r="F12" s="32"/>
      <c r="G12" s="31">
        <v>1</v>
      </c>
      <c r="H12" s="13">
        <f t="shared" si="0"/>
        <v>5.3821313240043052E-4</v>
      </c>
      <c r="I12" s="13">
        <f t="shared" si="1"/>
        <v>1</v>
      </c>
    </row>
    <row r="13" spans="1:9" x14ac:dyDescent="0.25">
      <c r="A13" s="30" t="s">
        <v>102</v>
      </c>
      <c r="B13" s="21">
        <f t="shared" ref="B13:F13" si="2">SUM(B3:B12)</f>
        <v>194</v>
      </c>
      <c r="C13" s="21">
        <f t="shared" si="2"/>
        <v>158</v>
      </c>
      <c r="D13" s="21">
        <f t="shared" si="2"/>
        <v>868</v>
      </c>
      <c r="E13" s="21">
        <f t="shared" si="2"/>
        <v>476</v>
      </c>
      <c r="F13" s="21">
        <f t="shared" si="2"/>
        <v>162</v>
      </c>
      <c r="G13" s="21">
        <f>SUM(G3:G12)</f>
        <v>1858</v>
      </c>
      <c r="H13" s="13">
        <f t="shared" si="0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2" sqref="A2"/>
    </sheetView>
  </sheetViews>
  <sheetFormatPr defaultRowHeight="15" x14ac:dyDescent="0.25"/>
  <cols>
    <col min="1" max="1" width="14.42578125" customWidth="1"/>
  </cols>
  <sheetData>
    <row r="1" spans="1:9" x14ac:dyDescent="0.25">
      <c r="A1" t="s">
        <v>109</v>
      </c>
    </row>
    <row r="2" spans="1:9" x14ac:dyDescent="0.25">
      <c r="A2" s="38" t="s">
        <v>108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79</v>
      </c>
      <c r="H2" s="41" t="s">
        <v>85</v>
      </c>
      <c r="I2" s="41" t="s">
        <v>104</v>
      </c>
    </row>
    <row r="3" spans="1:9" x14ac:dyDescent="0.25">
      <c r="A3" s="39">
        <v>22</v>
      </c>
      <c r="B3" s="40"/>
      <c r="C3" s="40"/>
      <c r="D3" s="39">
        <v>2</v>
      </c>
      <c r="E3" s="40"/>
      <c r="F3" s="40"/>
      <c r="G3" s="39">
        <v>2</v>
      </c>
      <c r="H3" s="13">
        <f t="shared" ref="H3:H26" si="0">G3/$G$27</f>
        <v>1.076426264800861E-3</v>
      </c>
      <c r="I3" s="13">
        <f>H3</f>
        <v>1.076426264800861E-3</v>
      </c>
    </row>
    <row r="4" spans="1:9" x14ac:dyDescent="0.25">
      <c r="A4" s="39">
        <v>20</v>
      </c>
      <c r="B4" s="40"/>
      <c r="C4" s="40"/>
      <c r="D4" s="39">
        <v>1</v>
      </c>
      <c r="E4" s="40"/>
      <c r="F4" s="40"/>
      <c r="G4" s="39">
        <v>1</v>
      </c>
      <c r="H4" s="13">
        <f t="shared" si="0"/>
        <v>5.3821313240043052E-4</v>
      </c>
      <c r="I4" s="13">
        <f>I3+H4</f>
        <v>1.6146393972012916E-3</v>
      </c>
    </row>
    <row r="5" spans="1:9" x14ac:dyDescent="0.25">
      <c r="A5" s="39">
        <v>19</v>
      </c>
      <c r="B5" s="39">
        <v>1</v>
      </c>
      <c r="C5" s="40"/>
      <c r="D5" s="39">
        <v>3</v>
      </c>
      <c r="E5" s="40"/>
      <c r="F5" s="40"/>
      <c r="G5" s="39">
        <v>4</v>
      </c>
      <c r="H5" s="13">
        <f t="shared" si="0"/>
        <v>2.1528525296017221E-3</v>
      </c>
      <c r="I5" s="13">
        <f t="shared" ref="I5:I26" si="1">I4+H5</f>
        <v>3.7674919268030137E-3</v>
      </c>
    </row>
    <row r="6" spans="1:9" x14ac:dyDescent="0.25">
      <c r="A6" s="39">
        <v>18</v>
      </c>
      <c r="B6" s="40"/>
      <c r="C6" s="40"/>
      <c r="D6" s="39">
        <v>16</v>
      </c>
      <c r="E6" s="40"/>
      <c r="F6" s="40"/>
      <c r="G6" s="39">
        <v>16</v>
      </c>
      <c r="H6" s="13">
        <f t="shared" si="0"/>
        <v>8.6114101184068884E-3</v>
      </c>
      <c r="I6" s="13">
        <f t="shared" si="1"/>
        <v>1.2378902045209902E-2</v>
      </c>
    </row>
    <row r="7" spans="1:9" x14ac:dyDescent="0.25">
      <c r="A7" s="39">
        <v>17</v>
      </c>
      <c r="B7" s="39">
        <v>4</v>
      </c>
      <c r="C7" s="39">
        <v>1</v>
      </c>
      <c r="D7" s="39">
        <v>17</v>
      </c>
      <c r="E7" s="39">
        <v>5</v>
      </c>
      <c r="F7" s="39">
        <v>2</v>
      </c>
      <c r="G7" s="39">
        <v>29</v>
      </c>
      <c r="H7" s="13">
        <f t="shared" si="0"/>
        <v>1.5608180839612486E-2</v>
      </c>
      <c r="I7" s="13">
        <f t="shared" si="1"/>
        <v>2.7987082884822389E-2</v>
      </c>
    </row>
    <row r="8" spans="1:9" x14ac:dyDescent="0.25">
      <c r="A8" s="39">
        <v>16</v>
      </c>
      <c r="B8" s="39">
        <v>10</v>
      </c>
      <c r="C8" s="40"/>
      <c r="D8" s="39">
        <v>45</v>
      </c>
      <c r="E8" s="39">
        <v>7</v>
      </c>
      <c r="F8" s="39">
        <v>3</v>
      </c>
      <c r="G8" s="39">
        <v>65</v>
      </c>
      <c r="H8" s="13">
        <f t="shared" si="0"/>
        <v>3.4983853606027987E-2</v>
      </c>
      <c r="I8" s="13">
        <f t="shared" si="1"/>
        <v>6.2970936490850379E-2</v>
      </c>
    </row>
    <row r="9" spans="1:9" x14ac:dyDescent="0.25">
      <c r="A9" s="39">
        <v>15</v>
      </c>
      <c r="B9" s="39">
        <v>14</v>
      </c>
      <c r="C9" s="40"/>
      <c r="D9" s="39">
        <v>88</v>
      </c>
      <c r="E9" s="39">
        <v>35</v>
      </c>
      <c r="F9" s="39">
        <v>2</v>
      </c>
      <c r="G9" s="39">
        <v>139</v>
      </c>
      <c r="H9" s="13">
        <f t="shared" si="0"/>
        <v>7.4811625403659848E-2</v>
      </c>
      <c r="I9" s="13">
        <f t="shared" si="1"/>
        <v>0.13778256189451021</v>
      </c>
    </row>
    <row r="10" spans="1:9" x14ac:dyDescent="0.25">
      <c r="A10" s="39">
        <v>14.5</v>
      </c>
      <c r="B10" s="40"/>
      <c r="C10" s="40"/>
      <c r="D10" s="40"/>
      <c r="E10" s="39">
        <v>5</v>
      </c>
      <c r="F10" s="40"/>
      <c r="G10" s="39">
        <v>5</v>
      </c>
      <c r="H10" s="13">
        <f t="shared" si="0"/>
        <v>2.691065662002153E-3</v>
      </c>
      <c r="I10" s="13">
        <f t="shared" si="1"/>
        <v>0.14047362755651235</v>
      </c>
    </row>
    <row r="11" spans="1:9" x14ac:dyDescent="0.25">
      <c r="A11" s="39">
        <v>14</v>
      </c>
      <c r="B11" s="39">
        <v>23</v>
      </c>
      <c r="C11" s="39">
        <v>7</v>
      </c>
      <c r="D11" s="39">
        <v>79</v>
      </c>
      <c r="E11" s="39">
        <v>41</v>
      </c>
      <c r="F11" s="39">
        <v>10</v>
      </c>
      <c r="G11" s="39">
        <v>160</v>
      </c>
      <c r="H11" s="13">
        <f t="shared" si="0"/>
        <v>8.6114101184068897E-2</v>
      </c>
      <c r="I11" s="13">
        <f t="shared" si="1"/>
        <v>0.22658772874058125</v>
      </c>
    </row>
    <row r="12" spans="1:9" x14ac:dyDescent="0.25">
      <c r="A12" s="39">
        <v>13.5</v>
      </c>
      <c r="B12" s="40"/>
      <c r="C12" s="40"/>
      <c r="D12" s="40"/>
      <c r="E12" s="39">
        <v>5</v>
      </c>
      <c r="F12" s="40"/>
      <c r="G12" s="39">
        <v>5</v>
      </c>
      <c r="H12" s="13">
        <f t="shared" si="0"/>
        <v>2.691065662002153E-3</v>
      </c>
      <c r="I12" s="13">
        <f t="shared" si="1"/>
        <v>0.22927879440258339</v>
      </c>
    </row>
    <row r="13" spans="1:9" x14ac:dyDescent="0.25">
      <c r="A13" s="39">
        <v>13</v>
      </c>
      <c r="B13" s="39">
        <v>32</v>
      </c>
      <c r="C13" s="39">
        <v>19</v>
      </c>
      <c r="D13" s="39">
        <v>213</v>
      </c>
      <c r="E13" s="39">
        <v>35</v>
      </c>
      <c r="F13" s="39">
        <v>29</v>
      </c>
      <c r="G13" s="39">
        <v>328</v>
      </c>
      <c r="H13" s="13">
        <f t="shared" si="0"/>
        <v>0.17653390742734124</v>
      </c>
      <c r="I13" s="13">
        <f t="shared" si="1"/>
        <v>0.40581270182992463</v>
      </c>
    </row>
    <row r="14" spans="1:9" x14ac:dyDescent="0.25">
      <c r="A14" s="39">
        <v>12</v>
      </c>
      <c r="B14" s="39">
        <v>46</v>
      </c>
      <c r="C14" s="39">
        <v>41</v>
      </c>
      <c r="D14" s="39">
        <v>280</v>
      </c>
      <c r="E14" s="39">
        <v>65</v>
      </c>
      <c r="F14" s="39">
        <v>41</v>
      </c>
      <c r="G14" s="39">
        <v>473</v>
      </c>
      <c r="H14" s="13">
        <f t="shared" si="0"/>
        <v>0.25457481162540369</v>
      </c>
      <c r="I14" s="13">
        <f t="shared" si="1"/>
        <v>0.66038751345532831</v>
      </c>
    </row>
    <row r="15" spans="1:9" x14ac:dyDescent="0.25">
      <c r="A15" s="39">
        <v>11</v>
      </c>
      <c r="B15" s="39">
        <v>14</v>
      </c>
      <c r="C15" s="39">
        <v>11</v>
      </c>
      <c r="D15" s="39">
        <v>12</v>
      </c>
      <c r="E15" s="39">
        <v>31</v>
      </c>
      <c r="F15" s="39">
        <v>10</v>
      </c>
      <c r="G15" s="39">
        <v>78</v>
      </c>
      <c r="H15" s="13">
        <f t="shared" si="0"/>
        <v>4.1980624327233582E-2</v>
      </c>
      <c r="I15" s="13">
        <f t="shared" si="1"/>
        <v>0.70236813778256191</v>
      </c>
    </row>
    <row r="16" spans="1:9" x14ac:dyDescent="0.25">
      <c r="A16" s="39">
        <v>10.5</v>
      </c>
      <c r="B16" s="40"/>
      <c r="C16" s="40"/>
      <c r="D16" s="40"/>
      <c r="E16" s="39">
        <v>1</v>
      </c>
      <c r="F16" s="40"/>
      <c r="G16" s="39">
        <v>1</v>
      </c>
      <c r="H16" s="13">
        <f t="shared" si="0"/>
        <v>5.3821313240043052E-4</v>
      </c>
      <c r="I16" s="13">
        <f t="shared" si="1"/>
        <v>0.70290635091496234</v>
      </c>
    </row>
    <row r="17" spans="1:9" x14ac:dyDescent="0.25">
      <c r="A17" s="39">
        <v>10</v>
      </c>
      <c r="B17" s="39">
        <v>7</v>
      </c>
      <c r="C17" s="39">
        <v>12</v>
      </c>
      <c r="D17" s="39">
        <v>26</v>
      </c>
      <c r="E17" s="39">
        <v>46</v>
      </c>
      <c r="F17" s="39">
        <v>9</v>
      </c>
      <c r="G17" s="39">
        <v>100</v>
      </c>
      <c r="H17" s="13">
        <f t="shared" si="0"/>
        <v>5.3821313240043057E-2</v>
      </c>
      <c r="I17" s="13">
        <f t="shared" si="1"/>
        <v>0.75672766415500536</v>
      </c>
    </row>
    <row r="18" spans="1:9" x14ac:dyDescent="0.25">
      <c r="A18" s="39">
        <v>9</v>
      </c>
      <c r="B18" s="39">
        <v>11</v>
      </c>
      <c r="C18" s="39">
        <v>15</v>
      </c>
      <c r="D18" s="39">
        <v>28</v>
      </c>
      <c r="E18" s="39">
        <v>16</v>
      </c>
      <c r="F18" s="39">
        <v>4</v>
      </c>
      <c r="G18" s="39">
        <v>74</v>
      </c>
      <c r="H18" s="13">
        <f t="shared" si="0"/>
        <v>3.9827771797631861E-2</v>
      </c>
      <c r="I18" s="13">
        <f t="shared" si="1"/>
        <v>0.79655543595263723</v>
      </c>
    </row>
    <row r="19" spans="1:9" x14ac:dyDescent="0.25">
      <c r="A19" s="39">
        <v>8.5</v>
      </c>
      <c r="B19" s="40"/>
      <c r="C19" s="40"/>
      <c r="D19" s="40"/>
      <c r="E19" s="39">
        <v>1</v>
      </c>
      <c r="F19" s="40"/>
      <c r="G19" s="39">
        <v>1</v>
      </c>
      <c r="H19" s="13">
        <f t="shared" si="0"/>
        <v>5.3821313240043052E-4</v>
      </c>
      <c r="I19" s="13">
        <f t="shared" si="1"/>
        <v>0.79709364908503766</v>
      </c>
    </row>
    <row r="20" spans="1:9" x14ac:dyDescent="0.25">
      <c r="A20" s="39">
        <v>8</v>
      </c>
      <c r="B20" s="39">
        <v>5</v>
      </c>
      <c r="C20" s="39">
        <v>6</v>
      </c>
      <c r="D20" s="39">
        <v>6</v>
      </c>
      <c r="E20" s="39">
        <v>34</v>
      </c>
      <c r="F20" s="39">
        <v>6</v>
      </c>
      <c r="G20" s="39">
        <v>57</v>
      </c>
      <c r="H20" s="13">
        <f t="shared" si="0"/>
        <v>3.0678148546824543E-2</v>
      </c>
      <c r="I20" s="13">
        <f t="shared" si="1"/>
        <v>0.82777179763186215</v>
      </c>
    </row>
    <row r="21" spans="1:9" x14ac:dyDescent="0.25">
      <c r="A21" s="39">
        <v>7</v>
      </c>
      <c r="B21" s="39">
        <v>10</v>
      </c>
      <c r="C21" s="39">
        <v>8</v>
      </c>
      <c r="D21" s="39">
        <v>16</v>
      </c>
      <c r="E21" s="39">
        <v>48</v>
      </c>
      <c r="F21" s="39">
        <v>13</v>
      </c>
      <c r="G21" s="39">
        <v>95</v>
      </c>
      <c r="H21" s="13">
        <f t="shared" si="0"/>
        <v>5.1130247578040904E-2</v>
      </c>
      <c r="I21" s="13">
        <f t="shared" si="1"/>
        <v>0.878902045209903</v>
      </c>
    </row>
    <row r="22" spans="1:9" x14ac:dyDescent="0.25">
      <c r="A22" s="39">
        <v>6</v>
      </c>
      <c r="B22" s="39">
        <v>4</v>
      </c>
      <c r="C22" s="39">
        <v>16</v>
      </c>
      <c r="D22" s="39">
        <v>17</v>
      </c>
      <c r="E22" s="39">
        <v>46</v>
      </c>
      <c r="F22" s="39">
        <v>13</v>
      </c>
      <c r="G22" s="39">
        <v>96</v>
      </c>
      <c r="H22" s="13">
        <f t="shared" si="0"/>
        <v>5.1668460710441337E-2</v>
      </c>
      <c r="I22" s="13">
        <f t="shared" si="1"/>
        <v>0.93057050592034429</v>
      </c>
    </row>
    <row r="23" spans="1:9" x14ac:dyDescent="0.25">
      <c r="A23" s="39">
        <v>5</v>
      </c>
      <c r="B23" s="39">
        <v>1</v>
      </c>
      <c r="C23" s="39">
        <v>1</v>
      </c>
      <c r="D23" s="40"/>
      <c r="E23" s="39">
        <v>3</v>
      </c>
      <c r="F23" s="39">
        <v>1</v>
      </c>
      <c r="G23" s="39">
        <v>6</v>
      </c>
      <c r="H23" s="13">
        <f t="shared" si="0"/>
        <v>3.2292787944025836E-3</v>
      </c>
      <c r="I23" s="13">
        <f t="shared" si="1"/>
        <v>0.93379978471474689</v>
      </c>
    </row>
    <row r="24" spans="1:9" x14ac:dyDescent="0.25">
      <c r="A24" s="39">
        <v>4</v>
      </c>
      <c r="B24" s="39">
        <v>2</v>
      </c>
      <c r="C24" s="39">
        <v>5</v>
      </c>
      <c r="D24" s="39">
        <v>6</v>
      </c>
      <c r="E24" s="39">
        <v>17</v>
      </c>
      <c r="F24" s="39">
        <v>7</v>
      </c>
      <c r="G24" s="39">
        <v>37</v>
      </c>
      <c r="H24" s="13">
        <f t="shared" si="0"/>
        <v>1.9913885898815931E-2</v>
      </c>
      <c r="I24" s="13">
        <f t="shared" si="1"/>
        <v>0.95371367061356283</v>
      </c>
    </row>
    <row r="25" spans="1:9" x14ac:dyDescent="0.25">
      <c r="A25" s="39">
        <v>3</v>
      </c>
      <c r="B25" s="39">
        <v>10</v>
      </c>
      <c r="C25" s="39">
        <v>16</v>
      </c>
      <c r="D25" s="39">
        <v>12</v>
      </c>
      <c r="E25" s="39">
        <v>35</v>
      </c>
      <c r="F25" s="39">
        <v>12</v>
      </c>
      <c r="G25" s="39">
        <v>85</v>
      </c>
      <c r="H25" s="13">
        <f t="shared" si="0"/>
        <v>4.5748116254036596E-2</v>
      </c>
      <c r="I25" s="13">
        <f t="shared" si="1"/>
        <v>0.99946178686759946</v>
      </c>
    </row>
    <row r="26" spans="1:9" x14ac:dyDescent="0.25">
      <c r="A26" s="39">
        <v>1</v>
      </c>
      <c r="B26" s="40"/>
      <c r="C26" s="40"/>
      <c r="D26" s="39">
        <v>1</v>
      </c>
      <c r="E26" s="40"/>
      <c r="F26" s="40"/>
      <c r="G26" s="39">
        <v>1</v>
      </c>
      <c r="H26" s="13">
        <f t="shared" si="0"/>
        <v>5.3821313240043052E-4</v>
      </c>
      <c r="I26" s="13">
        <f t="shared" si="1"/>
        <v>0.99999999999999989</v>
      </c>
    </row>
    <row r="27" spans="1:9" x14ac:dyDescent="0.25">
      <c r="A27" s="21" t="s">
        <v>79</v>
      </c>
      <c r="B27" s="21">
        <f>SUM(B3:B26)</f>
        <v>194</v>
      </c>
      <c r="C27" s="21">
        <f t="shared" ref="C27:F27" si="2">SUM(C3:C26)</f>
        <v>158</v>
      </c>
      <c r="D27" s="21">
        <f t="shared" si="2"/>
        <v>868</v>
      </c>
      <c r="E27" s="21">
        <f t="shared" si="2"/>
        <v>476</v>
      </c>
      <c r="F27" s="21">
        <f t="shared" si="2"/>
        <v>162</v>
      </c>
      <c r="G27" s="21">
        <f>SUM(G3:G26)</f>
        <v>1858</v>
      </c>
      <c r="H27" s="42">
        <f t="shared" ref="H27" si="3">G27/$G$27</f>
        <v>1</v>
      </c>
    </row>
  </sheetData>
  <sortState ref="A3:I26">
    <sortCondition descending="1" ref="A3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enrollmentSummary</vt:lpstr>
      <vt:lpstr>nationalCampus</vt:lpstr>
      <vt:lpstr>major</vt:lpstr>
      <vt:lpstr>credits</vt:lpstr>
      <vt:lpstr>IPEDSageGrouping</vt:lpstr>
      <vt:lpstr>creditsEnrolled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dcterms:created xsi:type="dcterms:W3CDTF">2016-04-11T04:46:29Z</dcterms:created>
  <dcterms:modified xsi:type="dcterms:W3CDTF">2016-04-11T05:57:51Z</dcterms:modified>
</cp:coreProperties>
</file>