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Databases\MasterDatabase\Accreditation\"/>
    </mc:Choice>
  </mc:AlternateContent>
  <bookViews>
    <workbookView xWindow="0" yWindow="0" windowWidth="25200" windowHeight="11985"/>
  </bookViews>
  <sheets>
    <sheet name="headcount" sheetId="2" r:id="rId1"/>
    <sheet name="National_headcount" sheetId="3" r:id="rId2"/>
    <sheet name="CourseCompletion" sheetId="4" r:id="rId3"/>
    <sheet name="major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2" l="1"/>
  <c r="M39" i="2"/>
  <c r="M38" i="2"/>
  <c r="L38" i="2"/>
  <c r="J39" i="2"/>
  <c r="J38" i="2"/>
  <c r="H39" i="2"/>
  <c r="H38" i="2"/>
  <c r="F39" i="2"/>
  <c r="F38" i="2"/>
  <c r="D39" i="2"/>
  <c r="D38" i="2"/>
  <c r="B39" i="2"/>
  <c r="B38" i="2"/>
  <c r="L34" i="2" l="1"/>
  <c r="L35" i="2"/>
  <c r="L36" i="2"/>
  <c r="L33" i="2"/>
  <c r="L32" i="2"/>
  <c r="L31" i="2"/>
  <c r="L30" i="2"/>
  <c r="L29" i="2"/>
  <c r="L27" i="2"/>
  <c r="L26" i="2"/>
  <c r="L25" i="2"/>
  <c r="L24" i="2"/>
  <c r="L22" i="2"/>
  <c r="L21" i="2"/>
  <c r="L20" i="2"/>
  <c r="L19" i="2"/>
  <c r="L18" i="2"/>
  <c r="L16" i="2"/>
  <c r="L15" i="2"/>
  <c r="L10" i="2"/>
  <c r="L11" i="2"/>
  <c r="L12" i="2"/>
  <c r="L13" i="2"/>
  <c r="L9" i="2"/>
  <c r="L6" i="2"/>
  <c r="L7" i="2"/>
  <c r="L5" i="2"/>
  <c r="L3" i="2"/>
  <c r="J3" i="2" l="1"/>
  <c r="M3" i="2" s="1"/>
  <c r="H3" i="2"/>
  <c r="F3" i="2"/>
  <c r="D3" i="2"/>
  <c r="J36" i="2"/>
  <c r="M36" i="2" s="1"/>
  <c r="H36" i="2"/>
  <c r="F36" i="2"/>
  <c r="D36" i="2"/>
  <c r="B36" i="2"/>
  <c r="J35" i="2"/>
  <c r="M35" i="2" s="1"/>
  <c r="H35" i="2"/>
  <c r="F35" i="2"/>
  <c r="D35" i="2"/>
  <c r="B35" i="2"/>
  <c r="J34" i="2"/>
  <c r="M34" i="2" s="1"/>
  <c r="H34" i="2"/>
  <c r="F34" i="2"/>
  <c r="D34" i="2"/>
  <c r="B34" i="2"/>
  <c r="J33" i="2"/>
  <c r="M33" i="2" s="1"/>
  <c r="H33" i="2"/>
  <c r="F33" i="2"/>
  <c r="D33" i="2"/>
  <c r="B33" i="2"/>
  <c r="J32" i="2"/>
  <c r="M32" i="2" s="1"/>
  <c r="H32" i="2"/>
  <c r="F32" i="2"/>
  <c r="D32" i="2"/>
  <c r="B32" i="2"/>
  <c r="J31" i="2"/>
  <c r="M31" i="2" s="1"/>
  <c r="H31" i="2"/>
  <c r="F31" i="2"/>
  <c r="D31" i="2"/>
  <c r="B31" i="2"/>
  <c r="J30" i="2"/>
  <c r="M30" i="2" s="1"/>
  <c r="H30" i="2"/>
  <c r="F30" i="2"/>
  <c r="D30" i="2"/>
  <c r="B30" i="2"/>
  <c r="J29" i="2"/>
  <c r="M29" i="2" s="1"/>
  <c r="H29" i="2"/>
  <c r="F29" i="2"/>
  <c r="D29" i="2"/>
  <c r="B29" i="2"/>
  <c r="J27" i="2"/>
  <c r="M27" i="2" s="1"/>
  <c r="H27" i="2"/>
  <c r="F27" i="2"/>
  <c r="D27" i="2"/>
  <c r="B27" i="2"/>
  <c r="J26" i="2"/>
  <c r="M26" i="2" s="1"/>
  <c r="H26" i="2"/>
  <c r="F26" i="2"/>
  <c r="D26" i="2"/>
  <c r="B26" i="2"/>
  <c r="J25" i="2"/>
  <c r="M25" i="2" s="1"/>
  <c r="H25" i="2"/>
  <c r="F25" i="2"/>
  <c r="D25" i="2"/>
  <c r="B25" i="2"/>
  <c r="J24" i="2"/>
  <c r="M24" i="2" s="1"/>
  <c r="H24" i="2"/>
  <c r="F24" i="2"/>
  <c r="D24" i="2"/>
  <c r="B24" i="2"/>
  <c r="J22" i="2"/>
  <c r="M22" i="2" s="1"/>
  <c r="H22" i="2"/>
  <c r="F22" i="2"/>
  <c r="D22" i="2"/>
  <c r="B22" i="2"/>
  <c r="J21" i="2"/>
  <c r="M21" i="2" s="1"/>
  <c r="H21" i="2"/>
  <c r="F21" i="2"/>
  <c r="D21" i="2"/>
  <c r="B21" i="2"/>
  <c r="J20" i="2"/>
  <c r="M20" i="2" s="1"/>
  <c r="H20" i="2"/>
  <c r="F20" i="2"/>
  <c r="D20" i="2"/>
  <c r="B20" i="2"/>
  <c r="J19" i="2"/>
  <c r="M19" i="2" s="1"/>
  <c r="H19" i="2"/>
  <c r="F19" i="2"/>
  <c r="D19" i="2"/>
  <c r="B19" i="2"/>
  <c r="J18" i="2"/>
  <c r="M18" i="2" s="1"/>
  <c r="H18" i="2"/>
  <c r="F18" i="2"/>
  <c r="D18" i="2"/>
  <c r="B18" i="2"/>
  <c r="J16" i="2"/>
  <c r="M16" i="2" s="1"/>
  <c r="H16" i="2"/>
  <c r="F16" i="2"/>
  <c r="D16" i="2"/>
  <c r="B16" i="2"/>
  <c r="J15" i="2"/>
  <c r="M15" i="2" s="1"/>
  <c r="H15" i="2"/>
  <c r="F15" i="2"/>
  <c r="D15" i="2"/>
  <c r="B15" i="2"/>
  <c r="J13" i="2"/>
  <c r="M13" i="2" s="1"/>
  <c r="H13" i="2"/>
  <c r="F13" i="2"/>
  <c r="D13" i="2"/>
  <c r="B13" i="2"/>
  <c r="J12" i="2"/>
  <c r="M12" i="2" s="1"/>
  <c r="H12" i="2"/>
  <c r="F12" i="2"/>
  <c r="D12" i="2"/>
  <c r="B12" i="2"/>
  <c r="J11" i="2"/>
  <c r="M11" i="2" s="1"/>
  <c r="H11" i="2"/>
  <c r="F11" i="2"/>
  <c r="D11" i="2"/>
  <c r="B11" i="2"/>
  <c r="J10" i="2"/>
  <c r="M10" i="2" s="1"/>
  <c r="H10" i="2"/>
  <c r="F10" i="2"/>
  <c r="D10" i="2"/>
  <c r="B10" i="2"/>
  <c r="J9" i="2"/>
  <c r="M9" i="2" s="1"/>
  <c r="H9" i="2"/>
  <c r="F9" i="2"/>
  <c r="D9" i="2"/>
  <c r="B9" i="2"/>
  <c r="J7" i="2"/>
  <c r="M7" i="2" s="1"/>
  <c r="H7" i="2"/>
  <c r="F7" i="2"/>
  <c r="D7" i="2"/>
  <c r="B7" i="2"/>
  <c r="J6" i="2"/>
  <c r="M6" i="2" s="1"/>
  <c r="H6" i="2"/>
  <c r="F6" i="2"/>
  <c r="D6" i="2"/>
  <c r="B6" i="2"/>
  <c r="J5" i="2"/>
  <c r="M5" i="2" s="1"/>
  <c r="H5" i="2"/>
  <c r="F5" i="2"/>
  <c r="D5" i="2"/>
  <c r="B5" i="2"/>
  <c r="B3" i="2"/>
  <c r="M4" i="1" l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3" i="1"/>
  <c r="N3" i="1" s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5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3" i="1"/>
  <c r="F54" i="1"/>
  <c r="H54" i="1"/>
  <c r="J54" i="1"/>
  <c r="L54" i="1"/>
  <c r="D54" i="1"/>
</calcChain>
</file>

<file path=xl/sharedStrings.xml><?xml version="1.0" encoding="utf-8"?>
<sst xmlns="http://schemas.openxmlformats.org/spreadsheetml/2006/main" count="439" uniqueCount="112">
  <si>
    <t>degree</t>
  </si>
  <si>
    <t>Spring 2011</t>
  </si>
  <si>
    <t>Spring 2012</t>
  </si>
  <si>
    <t>Spring 2013</t>
  </si>
  <si>
    <t>Spring 2014</t>
  </si>
  <si>
    <t>Spring 2015</t>
  </si>
  <si>
    <t>Accounting</t>
  </si>
  <si>
    <t>TYC</t>
  </si>
  <si>
    <t>Ag. &amp; Nat. Res. Management</t>
  </si>
  <si>
    <t>AS</t>
  </si>
  <si>
    <t>CA</t>
  </si>
  <si>
    <t>Agriculture</t>
  </si>
  <si>
    <t>Agriculture and Food Technology</t>
  </si>
  <si>
    <t>Basic Public Health</t>
  </si>
  <si>
    <t>Bookkeeping</t>
  </si>
  <si>
    <t>Building Maintenance and Repair</t>
  </si>
  <si>
    <t>Building Technology</t>
  </si>
  <si>
    <t>AAS</t>
  </si>
  <si>
    <t>Business Administration</t>
  </si>
  <si>
    <t>AA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</si>
  <si>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</si>
  <si>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</si>
  <si>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</si>
  <si>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</si>
  <si>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</si>
  <si>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Early Childhood Education</t>
  </si>
  <si>
    <t>Electronic Engineering Technology</t>
  </si>
  <si>
    <t>Electronics Technology</t>
  </si>
  <si>
    <t>Elementary Education</t>
  </si>
  <si>
    <t>BA</t>
  </si>
  <si>
    <t>General Business</t>
  </si>
  <si>
    <t>General Studies</t>
  </si>
  <si>
    <t>Health Assistant Training Program</t>
  </si>
  <si>
    <t>Health Career Opportunities Program</t>
  </si>
  <si>
    <t>Hospitality and Tourism Management</t>
  </si>
  <si>
    <t>Law Enforcement</t>
  </si>
  <si>
    <t>Liberal Arts</t>
  </si>
  <si>
    <t>Liberal Arts / Media Studies</t>
  </si>
  <si>
    <t>Marine Science</t>
  </si>
  <si>
    <t>Micronesian Studies</t>
  </si>
  <si>
    <t>Nursing</t>
  </si>
  <si>
    <t>Nursing (PN)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</si>
  <si>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</si>
  <si>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</si>
  <si>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</si>
  <si>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</si>
  <si>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</si>
  <si>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</si>
  <si>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Small Engine, Equipment, and Outboard</t>
  </si>
  <si>
    <t>Special Education</t>
  </si>
  <si>
    <t>Teacher Education - Elementary</t>
  </si>
  <si>
    <t>Teacher Preparation - Elementary</t>
  </si>
  <si>
    <t>Telecommunication Technology</t>
  </si>
  <si>
    <t>Telecommunications</t>
  </si>
  <si>
    <t>Trial Counselor</t>
  </si>
  <si>
    <t>Unclassified</t>
  </si>
  <si>
    <t>UC</t>
  </si>
  <si>
    <t>Undeclared</t>
  </si>
  <si>
    <t>UD</t>
  </si>
  <si>
    <t>Major</t>
  </si>
  <si>
    <t>Students Total</t>
  </si>
  <si>
    <t>#</t>
  </si>
  <si>
    <t>Spring Semester Enrollment (Headcount) by Major and Degree</t>
  </si>
  <si>
    <t>5 Year Avg</t>
  </si>
  <si>
    <t>Sp15&gt;=Avg</t>
  </si>
  <si>
    <t>Spring Semester Enrollment Desegregated by Student Type, Campus, FT vs PT, State of Origin, Age and Degree Type</t>
  </si>
  <si>
    <t>Category</t>
  </si>
  <si>
    <t>College (Headcount)</t>
  </si>
  <si>
    <t>Student Type</t>
  </si>
  <si>
    <t>Continuing</t>
  </si>
  <si>
    <t>New Student</t>
  </si>
  <si>
    <t>Returning Student</t>
  </si>
  <si>
    <t>Campus</t>
  </si>
  <si>
    <t>Chuuk</t>
  </si>
  <si>
    <t>Kosrae</t>
  </si>
  <si>
    <t>National</t>
  </si>
  <si>
    <t>Pohnpei</t>
  </si>
  <si>
    <t>Yap</t>
  </si>
  <si>
    <t>Full Time vs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</si>
  <si>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</si>
  <si>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</si>
  <si>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</si>
  <si>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</si>
  <si>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</si>
  <si>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</si>
  <si>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</si>
  <si>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</si>
  <si>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Age Group</t>
  </si>
  <si>
    <t>18 to 24</t>
  </si>
  <si>
    <t>25 to 39</t>
  </si>
  <si>
    <t>40+</t>
  </si>
  <si>
    <t>Under 18</t>
  </si>
  <si>
    <t>Degree Type</t>
  </si>
  <si>
    <t>Associate of Applied Science</t>
  </si>
  <si>
    <t>Associate of Arts</t>
  </si>
  <si>
    <t>Associate of Science</t>
  </si>
  <si>
    <t>Bachelor of Arts</t>
  </si>
  <si>
    <t>Certificate of Achievement</t>
  </si>
  <si>
    <t>Third-Year Certificate of Achievement</t>
  </si>
  <si>
    <t>Trend Sp15 &gt;=Avg</t>
  </si>
  <si>
    <t>Spring Semester National Campus Enrollment by Student Type FT vs PT, Origin, Age Group, Degree Type and Gender</t>
  </si>
  <si>
    <t>Caegory</t>
  </si>
  <si>
    <t>Student Tyupe</t>
  </si>
  <si>
    <t>Gender</t>
  </si>
  <si>
    <t>Female</t>
  </si>
  <si>
    <t>Male</t>
  </si>
  <si>
    <t>College</t>
  </si>
  <si>
    <t>Spring Semester Course Completion Rates (ABCorP Grades)</t>
  </si>
  <si>
    <t>Basic Skills &amp; ESL</t>
  </si>
  <si>
    <t>CTE</t>
  </si>
  <si>
    <t>Liberal Education/Transfer</t>
  </si>
  <si>
    <t>Program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</si>
</sst>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</cellStyleXfs>
  <cellXfs count="33">
    <xf numFmtId="0" fontId="0" fillId="0" borderId="0" xfId="0"/>
    <xf numFmtId="164" fontId="0" fillId="0" borderId="0" xfId="0" applyNumberFormat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0" fontId="2" fillId="0" borderId="1" xfId="1" applyBorder="1"/>
    <xf numFmtId="0" fontId="0" fillId="0" borderId="1" xfId="0" applyBorder="1"/>
    <xf numFmtId="0" fontId="0" fillId="3" borderId="1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/>
    <xf numFmtId="0" fontId="1" fillId="2" borderId="1" xfId="1" applyFont="1" applyFill="1" applyBorder="1" applyAlignment="1"/>
    <xf numFmtId="0" fontId="1" fillId="2" borderId="2" xfId="1" applyFont="1" applyFill="1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/>
    <xf numFmtId="1" fontId="4" fillId="3" borderId="1" xfId="0" applyNumberFormat="1" applyFont="1" applyFill="1" applyBorder="1"/>
    <xf numFmtId="0" fontId="1" fillId="4" borderId="1" xfId="2" applyFont="1" applyFill="1" applyBorder="1" applyAlignment="1">
      <alignment horizontal="center"/>
    </xf>
    <xf numFmtId="1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3" applyFont="1" applyFill="1" applyBorder="1" applyAlignment="1">
      <alignment horizontal="left"/>
    </xf>
    <xf numFmtId="0" fontId="1" fillId="2" borderId="1" xfId="3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3" applyFont="1" applyFill="1" applyBorder="1" applyAlignment="1">
      <alignment horizontal="left" wrapText="1"/>
    </xf>
    <xf numFmtId="0" fontId="1" fillId="0" borderId="1" xfId="3" applyFont="1" applyFill="1" applyBorder="1" applyAlignment="1">
      <alignment horizontal="right" wrapText="1"/>
    </xf>
    <xf numFmtId="0" fontId="2" fillId="0" borderId="1" xfId="3" applyBorder="1"/>
    <xf numFmtId="164" fontId="0" fillId="0" borderId="1" xfId="0" applyNumberFormat="1" applyBorder="1"/>
    <xf numFmtId="0" fontId="1" fillId="0" borderId="1" xfId="4" applyFont="1" applyFill="1" applyBorder="1" applyAlignment="1">
      <alignment horizontal="right" wrapText="1"/>
    </xf>
    <xf numFmtId="0" fontId="1" fillId="0" borderId="1" xfId="4" applyFont="1" applyFill="1" applyBorder="1" applyAlignment="1">
      <alignment horizontal="left" wrapText="1"/>
    </xf>
    <xf numFmtId="0" fontId="5" fillId="0" borderId="1" xfId="5" applyFont="1" applyFill="1" applyBorder="1" applyAlignment="1">
      <alignment horizontal="right" wrapText="1"/>
    </xf>
  </cellXfs>
  <cellStyles count="6">
    <cellStyle name="Normal" xfId="0" builtinId="0"/>
    <cellStyle name="Normal_headcount" xfId="5"/>
    <cellStyle name="Normal_major" xfId="2"/>
    <cellStyle name="Normal_Sheet1" xfId="1"/>
    <cellStyle name="Normal_Sheet1_1" xfId="3"/>
    <cellStyle name="Normal_Shee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A38" sqref="A38"/>
    </sheetView>
  </sheetViews>
  <sheetFormatPr defaultRowHeight="15" x14ac:dyDescent="0.25"/>
  <cols>
    <col min="1" max="1" width="35.7109375" customWidth="1"/>
    <col min="2" max="2" width="11.140625" style="1" customWidth="1"/>
    <col min="4" max="4" width="10.140625" customWidth="1"/>
    <col min="6" max="6" width="10.85546875" customWidth="1"/>
    <col min="8" max="8" width="11" customWidth="1"/>
    <col min="10" max="10" width="10.42578125" customWidth="1"/>
    <col min="13" max="13" width="16.140625" customWidth="1"/>
  </cols>
  <sheetData>
    <row r="1" spans="1:13" x14ac:dyDescent="0.25">
      <c r="A1" s="12" t="s">
        <v>65</v>
      </c>
      <c r="B1" s="13"/>
    </row>
    <row r="2" spans="1:13" x14ac:dyDescent="0.25">
      <c r="A2" s="14" t="s">
        <v>66</v>
      </c>
      <c r="B2" s="3" t="s">
        <v>1</v>
      </c>
      <c r="C2" s="2" t="s">
        <v>61</v>
      </c>
      <c r="D2" s="2" t="s">
        <v>2</v>
      </c>
      <c r="E2" s="2" t="s">
        <v>61</v>
      </c>
      <c r="F2" s="2" t="s">
        <v>3</v>
      </c>
      <c r="G2" s="2" t="s">
        <v>61</v>
      </c>
      <c r="H2" s="2" t="s">
        <v>4</v>
      </c>
      <c r="I2" s="2" t="s">
        <v>61</v>
      </c>
      <c r="J2" s="2" t="s">
        <v>5</v>
      </c>
      <c r="K2" s="15" t="s">
        <v>61</v>
      </c>
      <c r="L2" s="18" t="s">
        <v>63</v>
      </c>
      <c r="M2" s="19" t="s">
        <v>99</v>
      </c>
    </row>
    <row r="3" spans="1:13" x14ac:dyDescent="0.25">
      <c r="A3" s="16" t="s">
        <v>67</v>
      </c>
      <c r="B3" s="17">
        <f>C3/C3</f>
        <v>1</v>
      </c>
      <c r="C3" s="8">
        <v>2397</v>
      </c>
      <c r="D3" s="17">
        <f>E3/E3</f>
        <v>1</v>
      </c>
      <c r="E3" s="8">
        <v>2543</v>
      </c>
      <c r="F3" s="17">
        <f>G3/G3</f>
        <v>1</v>
      </c>
      <c r="G3" s="8">
        <v>2337</v>
      </c>
      <c r="H3" s="17">
        <f>I3/I3</f>
        <v>1</v>
      </c>
      <c r="I3" s="8">
        <v>2094</v>
      </c>
      <c r="J3" s="17">
        <f>K3/K3</f>
        <v>1</v>
      </c>
      <c r="K3" s="8">
        <v>2099</v>
      </c>
      <c r="L3" s="20">
        <f>(C3+E3+G3+I3+K3)/5</f>
        <v>2294</v>
      </c>
      <c r="M3" s="21" t="str">
        <f>IF(K3&lt;=J3, "UP", "DOWN")</f>
        <v>DOWN</v>
      </c>
    </row>
    <row r="4" spans="1:13" x14ac:dyDescent="0.25">
      <c r="A4" s="14" t="s">
        <v>68</v>
      </c>
      <c r="B4" s="3" t="s">
        <v>1</v>
      </c>
      <c r="C4" s="2" t="s">
        <v>61</v>
      </c>
      <c r="D4" s="2" t="s">
        <v>2</v>
      </c>
      <c r="E4" s="2" t="s">
        <v>61</v>
      </c>
      <c r="F4" s="2" t="s">
        <v>3</v>
      </c>
      <c r="G4" s="2" t="s">
        <v>61</v>
      </c>
      <c r="H4" s="2" t="s">
        <v>4</v>
      </c>
      <c r="I4" s="2" t="s">
        <v>61</v>
      </c>
      <c r="J4" s="2" t="s">
        <v>5</v>
      </c>
      <c r="K4" s="15" t="s">
        <v>61</v>
      </c>
      <c r="L4" s="18" t="s">
        <v>63</v>
      </c>
      <c r="M4" s="19" t="s">
        <v>99</v>
      </c>
    </row>
    <row r="5" spans="1:13" x14ac:dyDescent="0.25">
      <c r="A5" s="4" t="s">
        <v>69</v>
      </c>
      <c r="B5" s="5">
        <f>C5/C$3</f>
        <v>0.90571547768043392</v>
      </c>
      <c r="C5" s="6">
        <v>2171</v>
      </c>
      <c r="D5" s="5">
        <f>E5/E$3</f>
        <v>0.90601651592607158</v>
      </c>
      <c r="E5" s="6">
        <v>2304</v>
      </c>
      <c r="F5" s="5">
        <f>G5/G$3</f>
        <v>0.91185280273855374</v>
      </c>
      <c r="G5" s="6">
        <v>2131</v>
      </c>
      <c r="H5" s="5">
        <f>I5/I$3</f>
        <v>0.88586437440305632</v>
      </c>
      <c r="I5" s="6">
        <v>1855</v>
      </c>
      <c r="J5" s="5">
        <f>K5/K$3</f>
        <v>0.88280133396855642</v>
      </c>
      <c r="K5" s="6">
        <v>1853</v>
      </c>
      <c r="L5" s="20">
        <f>(C5+E5+G5+I5+K5)/5</f>
        <v>2062.8000000000002</v>
      </c>
      <c r="M5" s="21" t="str">
        <f>IF(K5&lt;=J5, "UP", "DOWN")</f>
        <v>DOWN</v>
      </c>
    </row>
    <row r="6" spans="1:13" x14ac:dyDescent="0.25">
      <c r="A6" s="4" t="s">
        <v>70</v>
      </c>
      <c r="B6" s="5">
        <f t="shared" ref="B6:D7" si="0">C6/C$3</f>
        <v>4.7976637463496036E-2</v>
      </c>
      <c r="C6" s="6">
        <v>115</v>
      </c>
      <c r="D6" s="5">
        <f t="shared" si="0"/>
        <v>4.915454187966968E-2</v>
      </c>
      <c r="E6" s="6">
        <v>125</v>
      </c>
      <c r="F6" s="5">
        <f t="shared" ref="F6:F7" si="1">G6/G$3</f>
        <v>3.6799315361574665E-2</v>
      </c>
      <c r="G6" s="6">
        <v>86</v>
      </c>
      <c r="H6" s="5">
        <f t="shared" ref="H6:H7" si="2">I6/I$3</f>
        <v>6.1604584527220632E-2</v>
      </c>
      <c r="I6" s="6">
        <v>129</v>
      </c>
      <c r="J6" s="5">
        <f t="shared" ref="J6:J7" si="3">K6/K$3</f>
        <v>4.4783230109575987E-2</v>
      </c>
      <c r="K6" s="6">
        <v>94</v>
      </c>
      <c r="L6" s="20">
        <f t="shared" ref="L6:L7" si="4">(C6+E6+G6+I6+K6)/5</f>
        <v>109.8</v>
      </c>
      <c r="M6" s="21" t="str">
        <f t="shared" ref="M6:M7" si="5">IF(K6&lt;=J6, "UP", "DOWN")</f>
        <v>DOWN</v>
      </c>
    </row>
    <row r="7" spans="1:13" x14ac:dyDescent="0.25">
      <c r="A7" s="4" t="s">
        <v>71</v>
      </c>
      <c r="B7" s="5">
        <f t="shared" si="0"/>
        <v>4.630788485607009E-2</v>
      </c>
      <c r="C7" s="6">
        <v>111</v>
      </c>
      <c r="D7" s="5">
        <f t="shared" si="0"/>
        <v>4.4828942194258752E-2</v>
      </c>
      <c r="E7" s="6">
        <v>114</v>
      </c>
      <c r="F7" s="5">
        <f t="shared" si="1"/>
        <v>5.1347881899871634E-2</v>
      </c>
      <c r="G7" s="6">
        <v>120</v>
      </c>
      <c r="H7" s="5">
        <f t="shared" si="2"/>
        <v>5.253104106972302E-2</v>
      </c>
      <c r="I7" s="6">
        <v>110</v>
      </c>
      <c r="J7" s="5">
        <f t="shared" si="3"/>
        <v>7.2415435921867555E-2</v>
      </c>
      <c r="K7" s="6">
        <v>152</v>
      </c>
      <c r="L7" s="20">
        <f t="shared" si="4"/>
        <v>121.4</v>
      </c>
      <c r="M7" s="21" t="str">
        <f t="shared" si="5"/>
        <v>DOWN</v>
      </c>
    </row>
    <row r="8" spans="1:13" x14ac:dyDescent="0.25">
      <c r="A8" s="14" t="s">
        <v>72</v>
      </c>
      <c r="B8" s="3" t="s">
        <v>1</v>
      </c>
      <c r="C8" s="2" t="s">
        <v>61</v>
      </c>
      <c r="D8" s="2" t="s">
        <v>2</v>
      </c>
      <c r="E8" s="2" t="s">
        <v>61</v>
      </c>
      <c r="F8" s="2" t="s">
        <v>3</v>
      </c>
      <c r="G8" s="2" t="s">
        <v>61</v>
      </c>
      <c r="H8" s="2" t="s">
        <v>4</v>
      </c>
      <c r="I8" s="2" t="s">
        <v>61</v>
      </c>
      <c r="J8" s="2" t="s">
        <v>5</v>
      </c>
      <c r="K8" s="15" t="s">
        <v>61</v>
      </c>
      <c r="L8" s="18" t="s">
        <v>63</v>
      </c>
      <c r="M8" s="19" t="s">
        <v>99</v>
      </c>
    </row>
    <row r="9" spans="1:13" x14ac:dyDescent="0.25">
      <c r="A9" s="4" t="s">
        <v>73</v>
      </c>
      <c r="B9" s="5">
        <f>C9/C$3</f>
        <v>0.180642469753859</v>
      </c>
      <c r="C9" s="6">
        <v>433</v>
      </c>
      <c r="D9" s="5">
        <f>E9/E$3</f>
        <v>0.16830515139598898</v>
      </c>
      <c r="E9" s="6">
        <v>428</v>
      </c>
      <c r="F9" s="5">
        <f>G9/G$3</f>
        <v>0.15917843388960207</v>
      </c>
      <c r="G9" s="6">
        <v>372</v>
      </c>
      <c r="H9" s="5">
        <f>I9/I$3</f>
        <v>0.12702960840496658</v>
      </c>
      <c r="I9" s="6">
        <v>266</v>
      </c>
      <c r="J9" s="5">
        <f>K9/K$3</f>
        <v>0.11338732729871367</v>
      </c>
      <c r="K9" s="6">
        <v>238</v>
      </c>
      <c r="L9" s="20">
        <f>(C9+E9+G9+I9+K9)/5</f>
        <v>347.4</v>
      </c>
      <c r="M9" s="21" t="str">
        <f>IF(K9&lt;=J9, "UP", "DOWN")</f>
        <v>DOWN</v>
      </c>
    </row>
    <row r="10" spans="1:13" x14ac:dyDescent="0.25">
      <c r="A10" s="4" t="s">
        <v>74</v>
      </c>
      <c r="B10" s="5">
        <f t="shared" ref="B10:D25" si="6">C10/C$3</f>
        <v>9.0947017104714228E-2</v>
      </c>
      <c r="C10" s="6">
        <v>218</v>
      </c>
      <c r="D10" s="5">
        <f t="shared" si="6"/>
        <v>9.5949665749115218E-2</v>
      </c>
      <c r="E10" s="6">
        <v>244</v>
      </c>
      <c r="F10" s="5">
        <f t="shared" ref="F10:F13" si="7">G10/G$3</f>
        <v>9.1998288403936673E-2</v>
      </c>
      <c r="G10" s="6">
        <v>215</v>
      </c>
      <c r="H10" s="5">
        <f t="shared" ref="H10:H13" si="8">I10/I$3</f>
        <v>7.5453677172874878E-2</v>
      </c>
      <c r="I10" s="6">
        <v>158</v>
      </c>
      <c r="J10" s="5">
        <f t="shared" ref="J10:J13" si="9">K10/K$3</f>
        <v>0.10385898046688899</v>
      </c>
      <c r="K10" s="6">
        <v>218</v>
      </c>
      <c r="L10" s="20">
        <f t="shared" ref="L10:L13" si="10">(C10+E10+G10+I10+K10)/5</f>
        <v>210.6</v>
      </c>
      <c r="M10" s="21" t="str">
        <f t="shared" ref="M10:M13" si="11">IF(K10&lt;=J10, "UP", "DOWN")</f>
        <v>DOWN</v>
      </c>
    </row>
    <row r="11" spans="1:13" x14ac:dyDescent="0.25">
      <c r="A11" s="4" t="s">
        <v>75</v>
      </c>
      <c r="B11" s="5">
        <f t="shared" si="6"/>
        <v>0.41093032957863995</v>
      </c>
      <c r="C11" s="6">
        <v>985</v>
      </c>
      <c r="D11" s="5">
        <f t="shared" si="6"/>
        <v>0.37711364530082581</v>
      </c>
      <c r="E11" s="6">
        <v>959</v>
      </c>
      <c r="F11" s="5">
        <f t="shared" si="7"/>
        <v>0.41762943945228925</v>
      </c>
      <c r="G11" s="6">
        <v>976</v>
      </c>
      <c r="H11" s="5">
        <f t="shared" si="8"/>
        <v>0.44746895893027699</v>
      </c>
      <c r="I11" s="6">
        <v>937</v>
      </c>
      <c r="J11" s="5">
        <f t="shared" si="9"/>
        <v>0.40352548832777513</v>
      </c>
      <c r="K11" s="6">
        <v>847</v>
      </c>
      <c r="L11" s="20">
        <f t="shared" si="10"/>
        <v>940.8</v>
      </c>
      <c r="M11" s="21" t="str">
        <f t="shared" si="11"/>
        <v>DOWN</v>
      </c>
    </row>
    <row r="12" spans="1:13" x14ac:dyDescent="0.25">
      <c r="A12" s="4" t="s">
        <v>76</v>
      </c>
      <c r="B12" s="5">
        <f t="shared" si="6"/>
        <v>0.23279098873591991</v>
      </c>
      <c r="C12" s="6">
        <v>558</v>
      </c>
      <c r="D12" s="5">
        <f t="shared" si="6"/>
        <v>0.271726307510814</v>
      </c>
      <c r="E12" s="6">
        <v>691</v>
      </c>
      <c r="F12" s="5">
        <f t="shared" si="7"/>
        <v>0.25074882327770648</v>
      </c>
      <c r="G12" s="6">
        <v>586</v>
      </c>
      <c r="H12" s="5">
        <f t="shared" si="8"/>
        <v>0.26408787010506207</v>
      </c>
      <c r="I12" s="6">
        <v>553</v>
      </c>
      <c r="J12" s="5">
        <f t="shared" si="9"/>
        <v>0.28775607432110528</v>
      </c>
      <c r="K12" s="6">
        <v>604</v>
      </c>
      <c r="L12" s="20">
        <f t="shared" si="10"/>
        <v>598.4</v>
      </c>
      <c r="M12" s="21" t="str">
        <f t="shared" si="11"/>
        <v>DOWN</v>
      </c>
    </row>
    <row r="13" spans="1:13" x14ac:dyDescent="0.25">
      <c r="A13" s="4" t="s">
        <v>77</v>
      </c>
      <c r="B13" s="5">
        <f t="shared" si="6"/>
        <v>8.4689194826866918E-2</v>
      </c>
      <c r="C13" s="6">
        <v>203</v>
      </c>
      <c r="D13" s="5">
        <f t="shared" si="6"/>
        <v>8.6905230043255996E-2</v>
      </c>
      <c r="E13" s="6">
        <v>221</v>
      </c>
      <c r="F13" s="5">
        <f t="shared" si="7"/>
        <v>8.0445014976465556E-2</v>
      </c>
      <c r="G13" s="6">
        <v>188</v>
      </c>
      <c r="H13" s="5">
        <f t="shared" si="8"/>
        <v>8.5959885386819479E-2</v>
      </c>
      <c r="I13" s="6">
        <v>180</v>
      </c>
      <c r="J13" s="5">
        <f t="shared" si="9"/>
        <v>9.1472129585516912E-2</v>
      </c>
      <c r="K13" s="6">
        <v>192</v>
      </c>
      <c r="L13" s="20">
        <f t="shared" si="10"/>
        <v>196.8</v>
      </c>
      <c r="M13" s="21" t="str">
        <f t="shared" si="11"/>
        <v>DOWN</v>
      </c>
    </row>
    <row r="14" spans="1:13" x14ac:dyDescent="0.25">
      <c r="A14" s="14" t="s">
        <v>78</v>
      </c>
      <c r="B14" s="3" t="s">
        <v>1</v>
      </c>
      <c r="C14" s="2" t="s">
        <v>61</v>
      </c>
      <c r="D14" s="2" t="s">
        <v>2</v>
      </c>
      <c r="E14" s="2" t="s">
        <v>61</v>
      </c>
      <c r="F14" s="2" t="s">
        <v>3</v>
      </c>
      <c r="G14" s="2" t="s">
        <v>61</v>
      </c>
      <c r="H14" s="2" t="s">
        <v>4</v>
      </c>
      <c r="I14" s="2" t="s">
        <v>61</v>
      </c>
      <c r="J14" s="2" t="s">
        <v>5</v>
      </c>
      <c r="K14" s="15" t="s">
        <v>61</v>
      </c>
      <c r="L14" s="18" t="s">
        <v>63</v>
      </c>
      <c r="M14" s="19" t="s">
        <v>99</v>
      </c>
    </row>
    <row r="15" spans="1:13" x14ac:dyDescent="0.25">
      <c r="A15" s="4" t="s">
        <v>79</v>
      </c>
      <c r="B15" s="5">
        <f t="shared" si="6"/>
        <v>0.7309136420525657</v>
      </c>
      <c r="C15" s="6">
        <v>1752</v>
      </c>
      <c r="D15" s="5">
        <f t="shared" ref="D15:D16" si="12">E15/E$3</f>
        <v>0.69366889500589857</v>
      </c>
      <c r="E15" s="6">
        <v>1764</v>
      </c>
      <c r="F15" s="5">
        <f t="shared" ref="F15:F16" si="13">G15/G$3</f>
        <v>0.65040650406504064</v>
      </c>
      <c r="G15" s="6">
        <v>1520</v>
      </c>
      <c r="H15" s="5">
        <f t="shared" ref="H15:H16" si="14">I15/I$3</f>
        <v>0.6485195797516714</v>
      </c>
      <c r="I15" s="6">
        <v>1358</v>
      </c>
      <c r="J15" s="5">
        <f t="shared" ref="J15:J16" si="15">K15/K$3</f>
        <v>0.6550738446879466</v>
      </c>
      <c r="K15" s="6">
        <v>1375</v>
      </c>
      <c r="L15" s="20">
        <f>(C15+E15+G15+I15+K15)/5</f>
        <v>1553.8</v>
      </c>
      <c r="M15" s="21" t="str">
        <f>IF(K15&lt;=J15, "UP", "DOWN")</f>
        <v>DOWN</v>
      </c>
    </row>
    <row r="16" spans="1:13" x14ac:dyDescent="0.25">
      <c r="A16" s="4" t="s">
        <v>80</v>
      </c>
      <c r="B16" s="5">
        <f t="shared" si="6"/>
        <v>0.2690863579474343</v>
      </c>
      <c r="C16" s="6">
        <v>645</v>
      </c>
      <c r="D16" s="5">
        <f t="shared" si="12"/>
        <v>0.30633110499410143</v>
      </c>
      <c r="E16" s="6">
        <v>779</v>
      </c>
      <c r="F16" s="5">
        <f t="shared" si="13"/>
        <v>0.34959349593495936</v>
      </c>
      <c r="G16" s="6">
        <v>817</v>
      </c>
      <c r="H16" s="5">
        <f t="shared" si="14"/>
        <v>0.35148042024832854</v>
      </c>
      <c r="I16" s="6">
        <v>736</v>
      </c>
      <c r="J16" s="5">
        <f t="shared" si="15"/>
        <v>0.34492615531205334</v>
      </c>
      <c r="K16" s="6">
        <v>724</v>
      </c>
      <c r="L16" s="20">
        <f>(C16+E16+G16+I16+K16)/5</f>
        <v>740.2</v>
      </c>
      <c r="M16" s="21" t="str">
        <f>IF(K16&lt;=J16, "UP", "DOWN")</f>
        <v>DOWN</v>
      </c>
    </row>
    <row r="17" spans="1:13" x14ac:dyDescent="0.25">
      <c r="A17" s="14" t="s">
        <v>81</v>
      </c>
      <c r="B17" s="3" t="s">
        <v>1</v>
      </c>
      <c r="C17" s="2" t="s">
        <v>61</v>
      </c>
      <c r="D17" s="2" t="s">
        <v>2</v>
      </c>
      <c r="E17" s="2" t="s">
        <v>61</v>
      </c>
      <c r="F17" s="2" t="s">
        <v>3</v>
      </c>
      <c r="G17" s="2" t="s">
        <v>61</v>
      </c>
      <c r="H17" s="2" t="s">
        <v>4</v>
      </c>
      <c r="I17" s="2" t="s">
        <v>61</v>
      </c>
      <c r="J17" s="2" t="s">
        <v>5</v>
      </c>
      <c r="K17" s="15" t="s">
        <v>61</v>
      </c>
      <c r="L17" s="18" t="s">
        <v>63</v>
      </c>
      <c r="M17" s="19" t="s">
        <v>99</v>
      </c>
    </row>
    <row r="18" spans="1:13" x14ac:dyDescent="0.25">
      <c r="A18" s="4" t="s">
        <v>82</v>
      </c>
      <c r="B18" s="5">
        <f t="shared" si="6"/>
        <v>0.213183145598665</v>
      </c>
      <c r="C18" s="6">
        <v>511</v>
      </c>
      <c r="D18" s="5">
        <f t="shared" ref="D18:D22" si="16">E18/E$3</f>
        <v>0.20055053086905231</v>
      </c>
      <c r="E18" s="6">
        <v>510</v>
      </c>
      <c r="F18" s="5">
        <f t="shared" ref="F18:F22" si="17">G18/G$3</f>
        <v>0.1925545571245186</v>
      </c>
      <c r="G18" s="6">
        <v>450</v>
      </c>
      <c r="H18" s="5">
        <f t="shared" ref="H18:H22" si="18">I18/I$3</f>
        <v>0.16141356255969436</v>
      </c>
      <c r="I18" s="6">
        <v>338</v>
      </c>
      <c r="J18" s="5">
        <f t="shared" ref="J18:J22" si="19">K18/K$3</f>
        <v>0.15054787994282992</v>
      </c>
      <c r="K18" s="6">
        <v>316</v>
      </c>
      <c r="L18" s="20">
        <f>(C18+E18+G18+I18+K18)/5</f>
        <v>425</v>
      </c>
      <c r="M18" s="21" t="str">
        <f>IF(K18&lt;=J18, "UP", "DOWN")</f>
        <v>DOWN</v>
      </c>
    </row>
    <row r="19" spans="1:13" x14ac:dyDescent="0.25">
      <c r="A19" s="4" t="s">
        <v>83</v>
      </c>
      <c r="B19" s="5">
        <f t="shared" si="6"/>
        <v>0.11681268251981644</v>
      </c>
      <c r="C19" s="6">
        <v>280</v>
      </c>
      <c r="D19" s="5">
        <f t="shared" si="16"/>
        <v>0.12229650019661817</v>
      </c>
      <c r="E19" s="6">
        <v>311</v>
      </c>
      <c r="F19" s="5">
        <f t="shared" si="17"/>
        <v>0.12494651262302096</v>
      </c>
      <c r="G19" s="6">
        <v>292</v>
      </c>
      <c r="H19" s="5">
        <f t="shared" si="18"/>
        <v>0.11031518624641834</v>
      </c>
      <c r="I19" s="6">
        <v>231</v>
      </c>
      <c r="J19" s="5">
        <f t="shared" si="19"/>
        <v>0.12910909957122441</v>
      </c>
      <c r="K19" s="6">
        <v>271</v>
      </c>
      <c r="L19" s="20">
        <f t="shared" ref="L19:L22" si="20">(C19+E19+G19+I19+K19)/5</f>
        <v>277</v>
      </c>
      <c r="M19" s="21" t="str">
        <f t="shared" ref="M19:M22" si="21">IF(K19&lt;=J19, "UP", "DOWN")</f>
        <v>DOWN</v>
      </c>
    </row>
    <row r="20" spans="1:13" x14ac:dyDescent="0.25">
      <c r="A20" s="4" t="s">
        <v>84</v>
      </c>
      <c r="B20" s="5">
        <f t="shared" si="6"/>
        <v>2.9203170629954109E-3</v>
      </c>
      <c r="C20" s="6">
        <v>7</v>
      </c>
      <c r="D20" s="5">
        <f t="shared" si="16"/>
        <v>2.3594180102241447E-3</v>
      </c>
      <c r="E20" s="6">
        <v>6</v>
      </c>
      <c r="F20" s="5">
        <f t="shared" si="17"/>
        <v>4.2789901583226361E-3</v>
      </c>
      <c r="G20" s="6">
        <v>10</v>
      </c>
      <c r="H20" s="5">
        <f t="shared" si="18"/>
        <v>5.2531041069723014E-3</v>
      </c>
      <c r="I20" s="6">
        <v>11</v>
      </c>
      <c r="J20" s="5">
        <f t="shared" si="19"/>
        <v>5.2405907575035727E-3</v>
      </c>
      <c r="K20" s="6">
        <v>11</v>
      </c>
      <c r="L20" s="20">
        <f t="shared" si="20"/>
        <v>9</v>
      </c>
      <c r="M20" s="21" t="str">
        <f t="shared" si="21"/>
        <v>DOWN</v>
      </c>
    </row>
    <row r="21" spans="1:13" x14ac:dyDescent="0.25">
      <c r="A21" s="4" t="s">
        <v>85</v>
      </c>
      <c r="B21" s="5">
        <f t="shared" si="6"/>
        <v>0.54109303295786404</v>
      </c>
      <c r="C21" s="6">
        <v>1297</v>
      </c>
      <c r="D21" s="5">
        <f t="shared" si="16"/>
        <v>0.54817145104207632</v>
      </c>
      <c r="E21" s="6">
        <v>1394</v>
      </c>
      <c r="F21" s="5">
        <f t="shared" si="17"/>
        <v>0.55370132648694903</v>
      </c>
      <c r="G21" s="6">
        <v>1294</v>
      </c>
      <c r="H21" s="5">
        <f t="shared" si="18"/>
        <v>0.58691499522445079</v>
      </c>
      <c r="I21" s="6">
        <v>1229</v>
      </c>
      <c r="J21" s="5">
        <f t="shared" si="19"/>
        <v>0.57789423535016671</v>
      </c>
      <c r="K21" s="6">
        <v>1213</v>
      </c>
      <c r="L21" s="20">
        <f t="shared" si="20"/>
        <v>1285.4000000000001</v>
      </c>
      <c r="M21" s="21" t="str">
        <f t="shared" si="21"/>
        <v>DOWN</v>
      </c>
    </row>
    <row r="22" spans="1:13" x14ac:dyDescent="0.25">
      <c r="A22" s="4" t="s">
        <v>86</v>
      </c>
      <c r="B22" s="5">
        <f t="shared" si="6"/>
        <v>0.12599082186065916</v>
      </c>
      <c r="C22" s="6">
        <v>302</v>
      </c>
      <c r="D22" s="5">
        <f t="shared" si="16"/>
        <v>0.1266220998820291</v>
      </c>
      <c r="E22" s="6">
        <v>322</v>
      </c>
      <c r="F22" s="5">
        <f t="shared" si="17"/>
        <v>0.1245186136071887</v>
      </c>
      <c r="G22" s="6">
        <v>291</v>
      </c>
      <c r="H22" s="5">
        <f t="shared" si="18"/>
        <v>0.13610315186246419</v>
      </c>
      <c r="I22" s="6">
        <v>285</v>
      </c>
      <c r="J22" s="5">
        <f t="shared" si="19"/>
        <v>0.13720819437827536</v>
      </c>
      <c r="K22" s="6">
        <v>288</v>
      </c>
      <c r="L22" s="20">
        <f t="shared" si="20"/>
        <v>297.60000000000002</v>
      </c>
      <c r="M22" s="21" t="str">
        <f t="shared" si="21"/>
        <v>DOWN</v>
      </c>
    </row>
    <row r="23" spans="1:13" x14ac:dyDescent="0.25">
      <c r="A23" s="14" t="s">
        <v>87</v>
      </c>
      <c r="B23" s="3" t="s">
        <v>1</v>
      </c>
      <c r="C23" s="2" t="s">
        <v>61</v>
      </c>
      <c r="D23" s="2" t="s">
        <v>2</v>
      </c>
      <c r="E23" s="2" t="s">
        <v>61</v>
      </c>
      <c r="F23" s="2" t="s">
        <v>3</v>
      </c>
      <c r="G23" s="2" t="s">
        <v>61</v>
      </c>
      <c r="H23" s="2" t="s">
        <v>4</v>
      </c>
      <c r="I23" s="2" t="s">
        <v>61</v>
      </c>
      <c r="J23" s="2" t="s">
        <v>5</v>
      </c>
      <c r="K23" s="15" t="s">
        <v>61</v>
      </c>
      <c r="L23" s="18" t="s">
        <v>63</v>
      </c>
      <c r="M23" s="19" t="s">
        <v>99</v>
      </c>
    </row>
    <row r="24" spans="1:13" x14ac:dyDescent="0.25">
      <c r="A24" s="4" t="s">
        <v>88</v>
      </c>
      <c r="B24" s="5">
        <f t="shared" si="6"/>
        <v>0.76637463496036717</v>
      </c>
      <c r="C24" s="6">
        <v>1837</v>
      </c>
      <c r="D24" s="5">
        <f t="shared" ref="D24:D27" si="22">E24/E$3</f>
        <v>0.78450648839952808</v>
      </c>
      <c r="E24" s="6">
        <v>1995</v>
      </c>
      <c r="F24" s="5">
        <f t="shared" ref="F24:F27" si="23">G24/G$3</f>
        <v>0.79204107830551995</v>
      </c>
      <c r="G24" s="6">
        <v>1851</v>
      </c>
      <c r="H24" s="5">
        <f t="shared" ref="H24:H27" si="24">I24/I$3</f>
        <v>0.78653295128939826</v>
      </c>
      <c r="I24" s="6">
        <v>1647</v>
      </c>
      <c r="J24" s="5">
        <f t="shared" ref="J24:J27" si="25">K24/K$3</f>
        <v>0.7837065269175798</v>
      </c>
      <c r="K24" s="6">
        <v>1645</v>
      </c>
      <c r="L24" s="20">
        <f>(C24+E24+G24+I24+K24)/5</f>
        <v>1795</v>
      </c>
      <c r="M24" s="21" t="str">
        <f>IF(K24&lt;=J24, "UP", "DOWN")</f>
        <v>DOWN</v>
      </c>
    </row>
    <row r="25" spans="1:13" x14ac:dyDescent="0.25">
      <c r="A25" s="4" t="s">
        <v>89</v>
      </c>
      <c r="B25" s="5">
        <f t="shared" si="6"/>
        <v>0.18815185648727575</v>
      </c>
      <c r="C25" s="6">
        <v>451</v>
      </c>
      <c r="D25" s="5">
        <f t="shared" si="22"/>
        <v>0.17852929610696028</v>
      </c>
      <c r="E25" s="6">
        <v>454</v>
      </c>
      <c r="F25" s="5">
        <f t="shared" si="23"/>
        <v>0.17843388960205392</v>
      </c>
      <c r="G25" s="6">
        <v>417</v>
      </c>
      <c r="H25" s="5">
        <f t="shared" si="24"/>
        <v>0.18051575931232092</v>
      </c>
      <c r="I25" s="6">
        <v>378</v>
      </c>
      <c r="J25" s="5">
        <f t="shared" si="25"/>
        <v>0.17389232968080037</v>
      </c>
      <c r="K25" s="6">
        <v>365</v>
      </c>
      <c r="L25" s="20">
        <f t="shared" ref="L25:L27" si="26">(C25+E25+G25+I25+K25)/5</f>
        <v>413</v>
      </c>
      <c r="M25" s="21" t="str">
        <f t="shared" ref="M25:M27" si="27">IF(K25&lt;=J25, "UP", "DOWN")</f>
        <v>DOWN</v>
      </c>
    </row>
    <row r="26" spans="1:13" x14ac:dyDescent="0.25">
      <c r="A26" s="4" t="s">
        <v>90</v>
      </c>
      <c r="B26" s="5">
        <f t="shared" ref="B26:B39" si="28">C26/C$3</f>
        <v>4.5056320400500623E-2</v>
      </c>
      <c r="C26" s="6">
        <v>108</v>
      </c>
      <c r="D26" s="5">
        <f t="shared" si="22"/>
        <v>3.4604797483287458E-2</v>
      </c>
      <c r="E26" s="6">
        <v>88</v>
      </c>
      <c r="F26" s="5">
        <f t="shared" si="23"/>
        <v>2.6957637997432605E-2</v>
      </c>
      <c r="G26" s="6">
        <v>63</v>
      </c>
      <c r="H26" s="5">
        <f t="shared" si="24"/>
        <v>3.0563514804202482E-2</v>
      </c>
      <c r="I26" s="6">
        <v>64</v>
      </c>
      <c r="J26" s="5">
        <f t="shared" si="25"/>
        <v>4.097189137684612E-2</v>
      </c>
      <c r="K26" s="6">
        <v>86</v>
      </c>
      <c r="L26" s="20">
        <f t="shared" si="26"/>
        <v>81.8</v>
      </c>
      <c r="M26" s="21" t="str">
        <f t="shared" si="27"/>
        <v>DOWN</v>
      </c>
    </row>
    <row r="27" spans="1:13" x14ac:dyDescent="0.25">
      <c r="A27" s="4" t="s">
        <v>91</v>
      </c>
      <c r="B27" s="5">
        <f t="shared" si="28"/>
        <v>4.1718815185648727E-4</v>
      </c>
      <c r="C27" s="6">
        <v>1</v>
      </c>
      <c r="D27" s="5">
        <f t="shared" si="22"/>
        <v>2.3594180102241447E-3</v>
      </c>
      <c r="E27" s="6">
        <v>6</v>
      </c>
      <c r="F27" s="5">
        <f t="shared" si="23"/>
        <v>2.5673940949935813E-3</v>
      </c>
      <c r="G27" s="6">
        <v>6</v>
      </c>
      <c r="H27" s="5">
        <f t="shared" si="24"/>
        <v>2.3877745940783192E-3</v>
      </c>
      <c r="I27" s="6">
        <v>5</v>
      </c>
      <c r="J27" s="5">
        <f t="shared" si="25"/>
        <v>1.4292520247737017E-3</v>
      </c>
      <c r="K27" s="6">
        <v>3</v>
      </c>
      <c r="L27" s="20">
        <f t="shared" si="26"/>
        <v>4.2</v>
      </c>
      <c r="M27" s="21" t="str">
        <f t="shared" si="27"/>
        <v>DOWN</v>
      </c>
    </row>
    <row r="28" spans="1:13" x14ac:dyDescent="0.25">
      <c r="A28" s="14" t="s">
        <v>92</v>
      </c>
      <c r="B28" s="3" t="s">
        <v>1</v>
      </c>
      <c r="C28" s="2" t="s">
        <v>61</v>
      </c>
      <c r="D28" s="2" t="s">
        <v>2</v>
      </c>
      <c r="E28" s="2" t="s">
        <v>61</v>
      </c>
      <c r="F28" s="2" t="s">
        <v>3</v>
      </c>
      <c r="G28" s="2" t="s">
        <v>61</v>
      </c>
      <c r="H28" s="2" t="s">
        <v>4</v>
      </c>
      <c r="I28" s="2" t="s">
        <v>61</v>
      </c>
      <c r="J28" s="2" t="s">
        <v>5</v>
      </c>
      <c r="K28" s="15" t="s">
        <v>61</v>
      </c>
      <c r="L28" s="18" t="s">
        <v>63</v>
      </c>
      <c r="M28" s="19" t="s">
        <v>99</v>
      </c>
    </row>
    <row r="29" spans="1:13" x14ac:dyDescent="0.25">
      <c r="A29" s="4" t="s">
        <v>93</v>
      </c>
      <c r="B29" s="5">
        <f t="shared" si="28"/>
        <v>5.0479766374634957E-2</v>
      </c>
      <c r="C29" s="6">
        <v>121</v>
      </c>
      <c r="D29" s="5">
        <f t="shared" ref="D29:D39" si="29">E29/E$3</f>
        <v>6.5670467951238695E-2</v>
      </c>
      <c r="E29" s="6">
        <v>167</v>
      </c>
      <c r="F29" s="5">
        <f t="shared" ref="F29:F39" si="30">G29/G$3</f>
        <v>5.9477963200684637E-2</v>
      </c>
      <c r="G29" s="6">
        <v>139</v>
      </c>
      <c r="H29" s="5">
        <f t="shared" ref="H29:H39" si="31">I29/I$3</f>
        <v>6.0649474689589304E-2</v>
      </c>
      <c r="I29" s="6">
        <v>127</v>
      </c>
      <c r="J29" s="5">
        <f t="shared" ref="J29:J39" si="32">K29/K$3</f>
        <v>5.0500238208670799E-2</v>
      </c>
      <c r="K29" s="6">
        <v>106</v>
      </c>
      <c r="L29" s="20">
        <f>(C29+E29+G29+I29+K29)/5</f>
        <v>132</v>
      </c>
      <c r="M29" s="21" t="str">
        <f>IF(K29&lt;=J29, "UP", "DOWN")</f>
        <v>DOWN</v>
      </c>
    </row>
    <row r="30" spans="1:13" x14ac:dyDescent="0.25">
      <c r="A30" s="4" t="s">
        <v>94</v>
      </c>
      <c r="B30" s="5">
        <f t="shared" si="28"/>
        <v>0.36879432624113473</v>
      </c>
      <c r="C30" s="6">
        <v>884</v>
      </c>
      <c r="D30" s="5">
        <f t="shared" si="29"/>
        <v>0.38733779001179708</v>
      </c>
      <c r="E30" s="6">
        <v>985</v>
      </c>
      <c r="F30" s="5">
        <f t="shared" si="30"/>
        <v>0.37655113393239198</v>
      </c>
      <c r="G30" s="6">
        <v>880</v>
      </c>
      <c r="H30" s="5">
        <f t="shared" si="31"/>
        <v>0.36914995224450814</v>
      </c>
      <c r="I30" s="6">
        <v>773</v>
      </c>
      <c r="J30" s="5">
        <f t="shared" si="32"/>
        <v>0.33539780848022865</v>
      </c>
      <c r="K30" s="6">
        <v>704</v>
      </c>
      <c r="L30" s="20">
        <f t="shared" ref="L30:L33" si="33">(C30+E30+G30+I30+K30)/5</f>
        <v>845.2</v>
      </c>
      <c r="M30" s="21" t="str">
        <f t="shared" ref="M30:M33" si="34">IF(K30&lt;=J30, "UP", "DOWN")</f>
        <v>DOWN</v>
      </c>
    </row>
    <row r="31" spans="1:13" x14ac:dyDescent="0.25">
      <c r="A31" s="4" t="s">
        <v>95</v>
      </c>
      <c r="B31" s="5">
        <f t="shared" si="28"/>
        <v>0.25698790154359619</v>
      </c>
      <c r="C31" s="6">
        <v>616</v>
      </c>
      <c r="D31" s="5">
        <f t="shared" si="29"/>
        <v>0.25914274478961857</v>
      </c>
      <c r="E31" s="6">
        <v>659</v>
      </c>
      <c r="F31" s="5">
        <f t="shared" si="30"/>
        <v>0.24732563115104836</v>
      </c>
      <c r="G31" s="6">
        <v>578</v>
      </c>
      <c r="H31" s="5">
        <f t="shared" si="31"/>
        <v>0.25740210124164281</v>
      </c>
      <c r="I31" s="6">
        <v>539</v>
      </c>
      <c r="J31" s="5">
        <f t="shared" si="32"/>
        <v>0.25631252977608387</v>
      </c>
      <c r="K31" s="6">
        <v>538</v>
      </c>
      <c r="L31" s="20">
        <f t="shared" si="33"/>
        <v>586</v>
      </c>
      <c r="M31" s="21" t="str">
        <f t="shared" si="34"/>
        <v>DOWN</v>
      </c>
    </row>
    <row r="32" spans="1:13" x14ac:dyDescent="0.25">
      <c r="A32" s="4" t="s">
        <v>96</v>
      </c>
      <c r="B32" s="5">
        <f t="shared" si="28"/>
        <v>1.5853149770546516E-2</v>
      </c>
      <c r="C32" s="6">
        <v>38</v>
      </c>
      <c r="D32" s="5">
        <f t="shared" si="29"/>
        <v>1.4156508061344868E-2</v>
      </c>
      <c r="E32" s="6">
        <v>36</v>
      </c>
      <c r="F32" s="5">
        <f t="shared" si="30"/>
        <v>1.4976465554129225E-2</v>
      </c>
      <c r="G32" s="6">
        <v>35</v>
      </c>
      <c r="H32" s="5">
        <f t="shared" si="31"/>
        <v>1.0506208213944603E-2</v>
      </c>
      <c r="I32" s="6">
        <v>22</v>
      </c>
      <c r="J32" s="5">
        <f t="shared" si="32"/>
        <v>8.0990948070509775E-3</v>
      </c>
      <c r="K32" s="6">
        <v>17</v>
      </c>
      <c r="L32" s="20">
        <f t="shared" si="33"/>
        <v>29.6</v>
      </c>
      <c r="M32" s="21" t="str">
        <f t="shared" si="34"/>
        <v>DOWN</v>
      </c>
    </row>
    <row r="33" spans="1:13" x14ac:dyDescent="0.25">
      <c r="A33" s="4" t="s">
        <v>97</v>
      </c>
      <c r="B33" s="5">
        <f t="shared" si="28"/>
        <v>0.26032540675844806</v>
      </c>
      <c r="C33" s="6">
        <v>624</v>
      </c>
      <c r="D33" s="5">
        <f t="shared" si="29"/>
        <v>0.24459300039323634</v>
      </c>
      <c r="E33" s="6">
        <v>622</v>
      </c>
      <c r="F33" s="5">
        <f t="shared" si="30"/>
        <v>0.27428326914848095</v>
      </c>
      <c r="G33" s="6">
        <v>641</v>
      </c>
      <c r="H33" s="5">
        <f t="shared" si="31"/>
        <v>0.26313276026743077</v>
      </c>
      <c r="I33" s="6">
        <v>551</v>
      </c>
      <c r="J33" s="5">
        <f t="shared" si="32"/>
        <v>0.29537875178656503</v>
      </c>
      <c r="K33" s="6">
        <v>620</v>
      </c>
      <c r="L33" s="20">
        <f t="shared" si="33"/>
        <v>611.6</v>
      </c>
      <c r="M33" s="21" t="str">
        <f t="shared" si="34"/>
        <v>DOWN</v>
      </c>
    </row>
    <row r="34" spans="1:13" x14ac:dyDescent="0.25">
      <c r="A34" s="4" t="s">
        <v>98</v>
      </c>
      <c r="B34" s="5">
        <f t="shared" si="28"/>
        <v>4.4221944096787653E-2</v>
      </c>
      <c r="C34" s="6">
        <v>106</v>
      </c>
      <c r="D34" s="5">
        <f t="shared" si="29"/>
        <v>2.791977978765238E-2</v>
      </c>
      <c r="E34" s="6">
        <v>71</v>
      </c>
      <c r="F34" s="5">
        <f t="shared" si="30"/>
        <v>2.6101839965768078E-2</v>
      </c>
      <c r="G34" s="6">
        <v>61</v>
      </c>
      <c r="H34" s="5">
        <f t="shared" si="31"/>
        <v>3.5816618911174783E-2</v>
      </c>
      <c r="I34" s="6">
        <v>75</v>
      </c>
      <c r="J34" s="5">
        <f t="shared" si="32"/>
        <v>5.1929490233444495E-2</v>
      </c>
      <c r="K34" s="6">
        <v>109</v>
      </c>
      <c r="L34" s="20">
        <f t="shared" ref="L34:L36" si="35">(C34+E34+G34+I34+K34)/5</f>
        <v>84.4</v>
      </c>
      <c r="M34" s="21" t="str">
        <f t="shared" ref="M34:M36" si="36">IF(K34&lt;=J34, "UP", "DOWN")</f>
        <v>DOWN</v>
      </c>
    </row>
    <row r="35" spans="1:13" x14ac:dyDescent="0.25">
      <c r="A35" s="4" t="s">
        <v>55</v>
      </c>
      <c r="B35" s="5">
        <f t="shared" si="28"/>
        <v>3.3375052148518982E-3</v>
      </c>
      <c r="C35" s="6">
        <v>8</v>
      </c>
      <c r="D35" s="5">
        <f t="shared" si="29"/>
        <v>7.8647267007471487E-4</v>
      </c>
      <c r="E35" s="6">
        <v>2</v>
      </c>
      <c r="F35" s="5">
        <f t="shared" si="30"/>
        <v>8.5579803166452718E-4</v>
      </c>
      <c r="G35" s="6">
        <v>2</v>
      </c>
      <c r="H35" s="5">
        <f t="shared" si="31"/>
        <v>3.3428844317096467E-3</v>
      </c>
      <c r="I35" s="6">
        <v>7</v>
      </c>
      <c r="J35" s="5">
        <f t="shared" si="32"/>
        <v>9.528346831824678E-4</v>
      </c>
      <c r="K35" s="6">
        <v>2</v>
      </c>
      <c r="L35" s="20">
        <f t="shared" si="35"/>
        <v>4.2</v>
      </c>
      <c r="M35" s="21" t="str">
        <f t="shared" si="36"/>
        <v>DOWN</v>
      </c>
    </row>
    <row r="36" spans="1:13" x14ac:dyDescent="0.25">
      <c r="A36" s="4" t="s">
        <v>57</v>
      </c>
      <c r="B36" s="5">
        <f t="shared" si="28"/>
        <v>0</v>
      </c>
      <c r="C36" s="7"/>
      <c r="D36" s="5">
        <f t="shared" si="29"/>
        <v>3.9323633503735744E-4</v>
      </c>
      <c r="E36" s="6">
        <v>1</v>
      </c>
      <c r="F36" s="5">
        <f t="shared" si="30"/>
        <v>4.2789901583226359E-4</v>
      </c>
      <c r="G36" s="6">
        <v>1</v>
      </c>
      <c r="H36" s="5">
        <f t="shared" si="31"/>
        <v>0</v>
      </c>
      <c r="I36" s="7"/>
      <c r="J36" s="5">
        <f t="shared" si="32"/>
        <v>1.4292520247737017E-3</v>
      </c>
      <c r="K36" s="6">
        <v>3</v>
      </c>
      <c r="L36" s="20">
        <f t="shared" si="35"/>
        <v>1</v>
      </c>
      <c r="M36" s="21" t="str">
        <f t="shared" si="36"/>
        <v>DOWN</v>
      </c>
    </row>
    <row r="37" spans="1:13" x14ac:dyDescent="0.25">
      <c r="A37" s="14" t="s">
        <v>103</v>
      </c>
      <c r="B37" s="3" t="s">
        <v>1</v>
      </c>
      <c r="C37" s="2" t="s">
        <v>61</v>
      </c>
      <c r="D37" s="2" t="s">
        <v>2</v>
      </c>
      <c r="E37" s="2" t="s">
        <v>61</v>
      </c>
      <c r="F37" s="2" t="s">
        <v>3</v>
      </c>
      <c r="G37" s="2" t="s">
        <v>61</v>
      </c>
      <c r="H37" s="2" t="s">
        <v>4</v>
      </c>
      <c r="I37" s="2" t="s">
        <v>61</v>
      </c>
      <c r="J37" s="2" t="s">
        <v>5</v>
      </c>
      <c r="K37" s="2" t="s">
        <v>61</v>
      </c>
      <c r="L37" s="18" t="s">
        <v>63</v>
      </c>
      <c r="M37" s="19" t="s">
        <v>99</v>
      </c>
    </row>
    <row r="38" spans="1:13" x14ac:dyDescent="0.25">
      <c r="A38" s="4" t="s">
        <v>104</v>
      </c>
      <c r="B38" s="5">
        <f t="shared" si="28"/>
        <v>0.53733833959115562</v>
      </c>
      <c r="C38" s="32">
        <v>1288</v>
      </c>
      <c r="D38" s="5">
        <f t="shared" si="29"/>
        <v>0.52654345261502167</v>
      </c>
      <c r="E38" s="32">
        <v>1339</v>
      </c>
      <c r="F38" s="5">
        <f t="shared" si="30"/>
        <v>0.53273427471116819</v>
      </c>
      <c r="G38" s="32">
        <v>1245</v>
      </c>
      <c r="H38" s="5">
        <f t="shared" si="31"/>
        <v>0.53295128939828085</v>
      </c>
      <c r="I38" s="32">
        <v>1116</v>
      </c>
      <c r="J38" s="5">
        <f t="shared" si="32"/>
        <v>0.53835159599809435</v>
      </c>
      <c r="K38" s="32">
        <v>1130</v>
      </c>
      <c r="L38" s="20">
        <f>(C38+E38+G38+I38+K38)/5</f>
        <v>1223.5999999999999</v>
      </c>
      <c r="M38" s="21" t="str">
        <f>IF(K38&lt;=J38, "UP", "DOWN")</f>
        <v>DOWN</v>
      </c>
    </row>
    <row r="39" spans="1:13" x14ac:dyDescent="0.25">
      <c r="A39" s="4" t="s">
        <v>105</v>
      </c>
      <c r="B39" s="5">
        <f t="shared" si="28"/>
        <v>0.46266166040884438</v>
      </c>
      <c r="C39" s="32">
        <v>1109</v>
      </c>
      <c r="D39" s="5">
        <f t="shared" si="29"/>
        <v>0.47345654738497839</v>
      </c>
      <c r="E39" s="32">
        <v>1204</v>
      </c>
      <c r="F39" s="5">
        <f t="shared" si="30"/>
        <v>0.46726572528883181</v>
      </c>
      <c r="G39" s="32">
        <v>1092</v>
      </c>
      <c r="H39" s="5">
        <f t="shared" si="31"/>
        <v>0.46704871060171921</v>
      </c>
      <c r="I39" s="32">
        <v>978</v>
      </c>
      <c r="J39" s="5">
        <f t="shared" si="32"/>
        <v>0.46164840400190565</v>
      </c>
      <c r="K39" s="32">
        <v>969</v>
      </c>
      <c r="L39" s="20">
        <f>(C39+E39+G39+I39+K39)/5</f>
        <v>1070.4000000000001</v>
      </c>
      <c r="M39" s="21" t="str">
        <f>IF(K39&lt;=J39, "UP", "DOWN")</f>
        <v>DOWN</v>
      </c>
    </row>
    <row r="40" spans="1:13" ht="19.5" customHeight="1" x14ac:dyDescent="0.25"/>
  </sheetData>
  <pageMargins left="0.7" right="0.7" top="0.75" bottom="0.75" header="0.3" footer="0.3"/>
  <pageSetup scale="7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H10" sqref="H10"/>
    </sheetView>
  </sheetViews>
  <sheetFormatPr defaultRowHeight="15" x14ac:dyDescent="0.25"/>
  <cols>
    <col min="1" max="1" width="37.42578125" customWidth="1"/>
  </cols>
  <sheetData>
    <row r="1" spans="1:6" x14ac:dyDescent="0.25">
      <c r="A1" s="22" t="s">
        <v>100</v>
      </c>
    </row>
    <row r="2" spans="1:6" x14ac:dyDescent="0.25">
      <c r="A2" s="23" t="s">
        <v>101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</row>
    <row r="3" spans="1:6" x14ac:dyDescent="0.25">
      <c r="A3" s="25" t="s">
        <v>67</v>
      </c>
      <c r="B3" s="8">
        <v>985</v>
      </c>
      <c r="C3" s="8">
        <v>959</v>
      </c>
      <c r="D3" s="8">
        <v>976</v>
      </c>
      <c r="E3" s="8">
        <v>937</v>
      </c>
      <c r="F3" s="8">
        <v>847</v>
      </c>
    </row>
    <row r="4" spans="1:6" x14ac:dyDescent="0.25">
      <c r="A4" s="23" t="s">
        <v>102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</row>
    <row r="5" spans="1:6" x14ac:dyDescent="0.25">
      <c r="A5" s="26" t="s">
        <v>69</v>
      </c>
      <c r="B5" s="27">
        <v>929</v>
      </c>
      <c r="C5" s="27">
        <v>918</v>
      </c>
      <c r="D5" s="27">
        <v>930</v>
      </c>
      <c r="E5" s="27">
        <v>867</v>
      </c>
      <c r="F5" s="27">
        <v>818</v>
      </c>
    </row>
    <row r="6" spans="1:6" x14ac:dyDescent="0.25">
      <c r="A6" s="26" t="s">
        <v>70</v>
      </c>
      <c r="B6" s="27">
        <v>12</v>
      </c>
      <c r="C6" s="27">
        <v>5</v>
      </c>
      <c r="D6" s="27">
        <v>8</v>
      </c>
      <c r="E6" s="27">
        <v>11</v>
      </c>
      <c r="F6" s="27">
        <v>6</v>
      </c>
    </row>
    <row r="7" spans="1:6" x14ac:dyDescent="0.25">
      <c r="A7" s="26" t="s">
        <v>71</v>
      </c>
      <c r="B7" s="27">
        <v>44</v>
      </c>
      <c r="C7" s="27">
        <v>36</v>
      </c>
      <c r="D7" s="27">
        <v>38</v>
      </c>
      <c r="E7" s="27">
        <v>59</v>
      </c>
      <c r="F7" s="27">
        <v>23</v>
      </c>
    </row>
    <row r="8" spans="1:6" x14ac:dyDescent="0.25">
      <c r="A8" s="23" t="s">
        <v>78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</row>
    <row r="9" spans="1:6" x14ac:dyDescent="0.25">
      <c r="A9" s="26" t="s">
        <v>79</v>
      </c>
      <c r="B9" s="27">
        <v>812</v>
      </c>
      <c r="C9" s="27">
        <v>798</v>
      </c>
      <c r="D9" s="27">
        <v>788</v>
      </c>
      <c r="E9" s="27">
        <v>711</v>
      </c>
      <c r="F9" s="27">
        <v>697</v>
      </c>
    </row>
    <row r="10" spans="1:6" x14ac:dyDescent="0.25">
      <c r="A10" s="26" t="s">
        <v>80</v>
      </c>
      <c r="B10" s="27">
        <v>173</v>
      </c>
      <c r="C10" s="27">
        <v>161</v>
      </c>
      <c r="D10" s="27">
        <v>188</v>
      </c>
      <c r="E10" s="27">
        <v>226</v>
      </c>
      <c r="F10" s="27">
        <v>150</v>
      </c>
    </row>
    <row r="11" spans="1:6" x14ac:dyDescent="0.25">
      <c r="A11" s="23" t="s">
        <v>81</v>
      </c>
      <c r="B11" s="24" t="s">
        <v>1</v>
      </c>
      <c r="C11" s="24" t="s">
        <v>2</v>
      </c>
      <c r="D11" s="24" t="s">
        <v>3</v>
      </c>
      <c r="E11" s="24" t="s">
        <v>4</v>
      </c>
      <c r="F11" s="24" t="s">
        <v>5</v>
      </c>
    </row>
    <row r="12" spans="1:6" x14ac:dyDescent="0.25">
      <c r="A12" s="26" t="s">
        <v>82</v>
      </c>
      <c r="B12" s="27">
        <v>79</v>
      </c>
      <c r="C12" s="27">
        <v>73</v>
      </c>
      <c r="D12" s="27">
        <v>76</v>
      </c>
      <c r="E12" s="27">
        <v>67</v>
      </c>
      <c r="F12" s="27">
        <v>72</v>
      </c>
    </row>
    <row r="13" spans="1:6" x14ac:dyDescent="0.25">
      <c r="A13" s="26" t="s">
        <v>83</v>
      </c>
      <c r="B13" s="27">
        <v>66</v>
      </c>
      <c r="C13" s="27">
        <v>64</v>
      </c>
      <c r="D13" s="27">
        <v>80</v>
      </c>
      <c r="E13" s="27">
        <v>72</v>
      </c>
      <c r="F13" s="27">
        <v>57</v>
      </c>
    </row>
    <row r="14" spans="1:6" x14ac:dyDescent="0.25">
      <c r="A14" s="26" t="s">
        <v>84</v>
      </c>
      <c r="B14" s="27">
        <v>5</v>
      </c>
      <c r="C14" s="27">
        <v>4</v>
      </c>
      <c r="D14" s="27">
        <v>9</v>
      </c>
      <c r="E14" s="27">
        <v>4</v>
      </c>
      <c r="F14" s="27">
        <v>7</v>
      </c>
    </row>
    <row r="15" spans="1:6" x14ac:dyDescent="0.25">
      <c r="A15" s="26" t="s">
        <v>85</v>
      </c>
      <c r="B15" s="27">
        <v>741</v>
      </c>
      <c r="C15" s="27">
        <v>728</v>
      </c>
      <c r="D15" s="27">
        <v>718</v>
      </c>
      <c r="E15" s="27">
        <v>698</v>
      </c>
      <c r="F15" s="27">
        <v>624</v>
      </c>
    </row>
    <row r="16" spans="1:6" x14ac:dyDescent="0.25">
      <c r="A16" s="26" t="s">
        <v>86</v>
      </c>
      <c r="B16" s="27">
        <v>94</v>
      </c>
      <c r="C16" s="27">
        <v>90</v>
      </c>
      <c r="D16" s="27">
        <v>93</v>
      </c>
      <c r="E16" s="27">
        <v>96</v>
      </c>
      <c r="F16" s="27">
        <v>87</v>
      </c>
    </row>
    <row r="17" spans="1:6" x14ac:dyDescent="0.25">
      <c r="A17" s="23" t="s">
        <v>87</v>
      </c>
      <c r="B17" s="24" t="s">
        <v>1</v>
      </c>
      <c r="C17" s="24" t="s">
        <v>2</v>
      </c>
      <c r="D17" s="24" t="s">
        <v>3</v>
      </c>
      <c r="E17" s="24" t="s">
        <v>4</v>
      </c>
      <c r="F17" s="24" t="s">
        <v>5</v>
      </c>
    </row>
    <row r="18" spans="1:6" x14ac:dyDescent="0.25">
      <c r="A18" s="26" t="s">
        <v>88</v>
      </c>
      <c r="B18" s="27">
        <v>723</v>
      </c>
      <c r="C18" s="27">
        <v>689</v>
      </c>
      <c r="D18" s="27">
        <v>736</v>
      </c>
      <c r="E18" s="27">
        <v>683</v>
      </c>
      <c r="F18" s="27">
        <v>668</v>
      </c>
    </row>
    <row r="19" spans="1:6" x14ac:dyDescent="0.25">
      <c r="A19" s="26" t="s">
        <v>89</v>
      </c>
      <c r="B19" s="27">
        <v>221</v>
      </c>
      <c r="C19" s="27">
        <v>231</v>
      </c>
      <c r="D19" s="27">
        <v>218</v>
      </c>
      <c r="E19" s="27">
        <v>222</v>
      </c>
      <c r="F19" s="27">
        <v>155</v>
      </c>
    </row>
    <row r="20" spans="1:6" x14ac:dyDescent="0.25">
      <c r="A20" s="26" t="s">
        <v>90</v>
      </c>
      <c r="B20" s="27">
        <v>40</v>
      </c>
      <c r="C20" s="27">
        <v>36</v>
      </c>
      <c r="D20" s="27">
        <v>21</v>
      </c>
      <c r="E20" s="27">
        <v>30</v>
      </c>
      <c r="F20" s="27">
        <v>22</v>
      </c>
    </row>
    <row r="21" spans="1:6" x14ac:dyDescent="0.25">
      <c r="A21" s="26" t="s">
        <v>91</v>
      </c>
      <c r="B21" s="27">
        <v>1</v>
      </c>
      <c r="C21" s="27">
        <v>3</v>
      </c>
      <c r="D21" s="27">
        <v>1</v>
      </c>
      <c r="E21" s="27">
        <v>2</v>
      </c>
      <c r="F21" s="27">
        <v>2</v>
      </c>
    </row>
    <row r="22" spans="1:6" x14ac:dyDescent="0.25">
      <c r="A22" s="23" t="s">
        <v>92</v>
      </c>
      <c r="B22" s="24" t="s">
        <v>1</v>
      </c>
      <c r="C22" s="24" t="s">
        <v>2</v>
      </c>
      <c r="D22" s="24" t="s">
        <v>3</v>
      </c>
      <c r="E22" s="24" t="s">
        <v>4</v>
      </c>
      <c r="F22" s="24" t="s">
        <v>5</v>
      </c>
    </row>
    <row r="23" spans="1:6" x14ac:dyDescent="0.25">
      <c r="A23" s="26" t="s">
        <v>93</v>
      </c>
      <c r="B23" s="27">
        <v>1</v>
      </c>
      <c r="C23" s="28"/>
      <c r="D23" s="27">
        <v>1</v>
      </c>
      <c r="E23" s="27">
        <v>1</v>
      </c>
      <c r="F23" s="28"/>
    </row>
    <row r="24" spans="1:6" x14ac:dyDescent="0.25">
      <c r="A24" s="26" t="s">
        <v>94</v>
      </c>
      <c r="B24" s="27">
        <v>477</v>
      </c>
      <c r="C24" s="27">
        <v>461</v>
      </c>
      <c r="D24" s="27">
        <v>469</v>
      </c>
      <c r="E24" s="27">
        <v>447</v>
      </c>
      <c r="F24" s="27">
        <v>398</v>
      </c>
    </row>
    <row r="25" spans="1:6" x14ac:dyDescent="0.25">
      <c r="A25" s="26" t="s">
        <v>95</v>
      </c>
      <c r="B25" s="27">
        <v>362</v>
      </c>
      <c r="C25" s="27">
        <v>361</v>
      </c>
      <c r="D25" s="27">
        <v>389</v>
      </c>
      <c r="E25" s="27">
        <v>377</v>
      </c>
      <c r="F25" s="27">
        <v>361</v>
      </c>
    </row>
    <row r="26" spans="1:6" x14ac:dyDescent="0.25">
      <c r="A26" s="26" t="s">
        <v>96</v>
      </c>
      <c r="B26" s="27">
        <v>38</v>
      </c>
      <c r="C26" s="27">
        <v>36</v>
      </c>
      <c r="D26" s="27">
        <v>34</v>
      </c>
      <c r="E26" s="27">
        <v>22</v>
      </c>
      <c r="F26" s="27">
        <v>17</v>
      </c>
    </row>
    <row r="27" spans="1:6" x14ac:dyDescent="0.25">
      <c r="A27" s="26" t="s">
        <v>97</v>
      </c>
      <c r="B27" s="27">
        <v>16</v>
      </c>
      <c r="C27" s="27">
        <v>29</v>
      </c>
      <c r="D27" s="27">
        <v>28</v>
      </c>
      <c r="E27" s="27">
        <v>15</v>
      </c>
      <c r="F27" s="27">
        <v>12</v>
      </c>
    </row>
    <row r="28" spans="1:6" x14ac:dyDescent="0.25">
      <c r="A28" s="26" t="s">
        <v>98</v>
      </c>
      <c r="B28" s="27">
        <v>90</v>
      </c>
      <c r="C28" s="27">
        <v>71</v>
      </c>
      <c r="D28" s="27">
        <v>53</v>
      </c>
      <c r="E28" s="27">
        <v>74</v>
      </c>
      <c r="F28" s="27">
        <v>57</v>
      </c>
    </row>
    <row r="29" spans="1:6" x14ac:dyDescent="0.25">
      <c r="A29" s="26" t="s">
        <v>55</v>
      </c>
      <c r="B29" s="27">
        <v>1</v>
      </c>
      <c r="C29" s="27">
        <v>1</v>
      </c>
      <c r="D29" s="27">
        <v>2</v>
      </c>
      <c r="E29" s="27">
        <v>1</v>
      </c>
      <c r="F29" s="27">
        <v>2</v>
      </c>
    </row>
    <row r="30" spans="1:6" x14ac:dyDescent="0.25">
      <c r="A30" s="23" t="s">
        <v>103</v>
      </c>
      <c r="B30" s="24" t="s">
        <v>1</v>
      </c>
      <c r="C30" s="24" t="s">
        <v>2</v>
      </c>
      <c r="D30" s="24" t="s">
        <v>3</v>
      </c>
      <c r="E30" s="24" t="s">
        <v>4</v>
      </c>
      <c r="F30" s="24" t="s">
        <v>5</v>
      </c>
    </row>
    <row r="31" spans="1:6" x14ac:dyDescent="0.25">
      <c r="A31" s="26" t="s">
        <v>104</v>
      </c>
      <c r="B31" s="27">
        <v>553</v>
      </c>
      <c r="C31" s="27">
        <v>546</v>
      </c>
      <c r="D31" s="27">
        <v>548</v>
      </c>
      <c r="E31" s="27">
        <v>538</v>
      </c>
      <c r="F31" s="27">
        <v>493</v>
      </c>
    </row>
    <row r="32" spans="1:6" x14ac:dyDescent="0.25">
      <c r="A32" s="26" t="s">
        <v>105</v>
      </c>
      <c r="B32" s="27">
        <v>432</v>
      </c>
      <c r="C32" s="27">
        <v>413</v>
      </c>
      <c r="D32" s="27">
        <v>428</v>
      </c>
      <c r="E32" s="27">
        <v>399</v>
      </c>
      <c r="F32" s="27">
        <v>354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N28" sqref="N27:N28"/>
    </sheetView>
  </sheetViews>
  <sheetFormatPr defaultRowHeight="15" x14ac:dyDescent="0.25"/>
  <cols>
    <col min="1" max="1" width="51.5703125" style="22" customWidth="1"/>
    <col min="2" max="2" width="9.7109375" customWidth="1"/>
    <col min="4" max="4" width="11.28515625" customWidth="1"/>
    <col min="6" max="6" width="11.28515625" customWidth="1"/>
    <col min="8" max="8" width="10.28515625" customWidth="1"/>
    <col min="10" max="10" width="11.5703125" customWidth="1"/>
  </cols>
  <sheetData>
    <row r="1" spans="1:11" x14ac:dyDescent="0.25">
      <c r="A1" s="22" t="s">
        <v>107</v>
      </c>
    </row>
    <row r="2" spans="1:11" x14ac:dyDescent="0.25">
      <c r="A2" s="23" t="s">
        <v>66</v>
      </c>
      <c r="B2" s="24" t="s">
        <v>1</v>
      </c>
      <c r="C2" s="24" t="s">
        <v>61</v>
      </c>
      <c r="D2" s="24" t="s">
        <v>2</v>
      </c>
      <c r="E2" s="24" t="s">
        <v>61</v>
      </c>
      <c r="F2" s="24" t="s">
        <v>3</v>
      </c>
      <c r="G2" s="24" t="s">
        <v>61</v>
      </c>
      <c r="H2" s="24" t="s">
        <v>4</v>
      </c>
      <c r="I2" s="24" t="s">
        <v>61</v>
      </c>
      <c r="J2" s="24" t="s">
        <v>5</v>
      </c>
      <c r="K2" s="24" t="s">
        <v>61</v>
      </c>
    </row>
    <row r="3" spans="1:11" x14ac:dyDescent="0.25">
      <c r="A3" s="25" t="s">
        <v>106</v>
      </c>
      <c r="B3" s="29">
        <v>0.68518933452834418</v>
      </c>
      <c r="C3" s="30">
        <v>8928</v>
      </c>
      <c r="D3" s="29">
        <v>0.66528530443098499</v>
      </c>
      <c r="E3" s="30">
        <v>9412</v>
      </c>
      <c r="F3" s="29">
        <v>0.6275395033860045</v>
      </c>
      <c r="G3" s="30">
        <v>8418</v>
      </c>
      <c r="H3" s="29">
        <v>0.69005613472333605</v>
      </c>
      <c r="I3" s="30">
        <v>7487</v>
      </c>
      <c r="J3" s="29">
        <v>0.69324905863367403</v>
      </c>
      <c r="K3" s="30">
        <v>7440</v>
      </c>
    </row>
    <row r="4" spans="1:11" x14ac:dyDescent="0.25">
      <c r="A4" s="23" t="s">
        <v>68</v>
      </c>
      <c r="B4" s="24" t="s">
        <v>1</v>
      </c>
      <c r="C4" s="24" t="s">
        <v>61</v>
      </c>
      <c r="D4" s="24" t="s">
        <v>2</v>
      </c>
      <c r="E4" s="24" t="s">
        <v>61</v>
      </c>
      <c r="F4" s="24" t="s">
        <v>3</v>
      </c>
      <c r="G4" s="24" t="s">
        <v>61</v>
      </c>
      <c r="H4" s="24" t="s">
        <v>4</v>
      </c>
      <c r="I4" s="24" t="s">
        <v>61</v>
      </c>
      <c r="J4" s="24" t="s">
        <v>5</v>
      </c>
      <c r="K4" s="24" t="s">
        <v>61</v>
      </c>
    </row>
    <row r="5" spans="1:11" x14ac:dyDescent="0.25">
      <c r="A5" s="25" t="s">
        <v>69</v>
      </c>
      <c r="B5" s="29">
        <v>0.68418473600392016</v>
      </c>
      <c r="C5" s="8">
        <v>8163</v>
      </c>
      <c r="D5" s="29">
        <v>0.66577726218097444</v>
      </c>
      <c r="E5" s="8">
        <v>8620</v>
      </c>
      <c r="F5" s="29">
        <v>0.62353547058066172</v>
      </c>
      <c r="G5" s="8">
        <v>7767</v>
      </c>
      <c r="H5" s="29">
        <v>0.69053973902728349</v>
      </c>
      <c r="I5" s="8">
        <v>6744</v>
      </c>
      <c r="J5" s="29">
        <v>0.69024171888988362</v>
      </c>
      <c r="K5" s="8">
        <v>6703</v>
      </c>
    </row>
    <row r="6" spans="1:11" x14ac:dyDescent="0.25">
      <c r="A6" s="25" t="s">
        <v>70</v>
      </c>
      <c r="B6" s="29">
        <v>0.69660194174757284</v>
      </c>
      <c r="C6" s="8">
        <v>414</v>
      </c>
      <c r="D6" s="29">
        <v>0.61086956521739133</v>
      </c>
      <c r="E6" s="8">
        <v>461</v>
      </c>
      <c r="F6" s="29">
        <v>0.63245033112582782</v>
      </c>
      <c r="G6" s="8">
        <v>302</v>
      </c>
      <c r="H6" s="29">
        <v>0.6987951807228916</v>
      </c>
      <c r="I6" s="8">
        <v>420</v>
      </c>
      <c r="J6" s="29">
        <v>0.66559485530546625</v>
      </c>
      <c r="K6" s="8">
        <v>314</v>
      </c>
    </row>
    <row r="7" spans="1:11" x14ac:dyDescent="0.25">
      <c r="A7" s="25" t="s">
        <v>71</v>
      </c>
      <c r="B7" s="29">
        <v>0.6951566951566952</v>
      </c>
      <c r="C7" s="8">
        <v>351</v>
      </c>
      <c r="D7" s="29">
        <v>0.72809667673716016</v>
      </c>
      <c r="E7" s="8">
        <v>331</v>
      </c>
      <c r="F7" s="29">
        <v>0.71264367816091956</v>
      </c>
      <c r="G7" s="8">
        <v>349</v>
      </c>
      <c r="H7" s="29">
        <v>0.66873065015479871</v>
      </c>
      <c r="I7" s="8">
        <v>323</v>
      </c>
      <c r="J7" s="29">
        <v>0.76122931442080377</v>
      </c>
      <c r="K7" s="8">
        <v>423</v>
      </c>
    </row>
    <row r="8" spans="1:11" x14ac:dyDescent="0.25">
      <c r="A8" s="23" t="s">
        <v>72</v>
      </c>
      <c r="B8" s="24" t="s">
        <v>1</v>
      </c>
      <c r="C8" s="24" t="s">
        <v>61</v>
      </c>
      <c r="D8" s="24" t="s">
        <v>2</v>
      </c>
      <c r="E8" s="24" t="s">
        <v>61</v>
      </c>
      <c r="F8" s="24" t="s">
        <v>3</v>
      </c>
      <c r="G8" s="24" t="s">
        <v>61</v>
      </c>
      <c r="H8" s="24" t="s">
        <v>4</v>
      </c>
      <c r="I8" s="24" t="s">
        <v>61</v>
      </c>
      <c r="J8" s="24" t="s">
        <v>5</v>
      </c>
      <c r="K8" s="24" t="s">
        <v>61</v>
      </c>
    </row>
    <row r="9" spans="1:11" x14ac:dyDescent="0.25">
      <c r="A9" s="31" t="s">
        <v>73</v>
      </c>
      <c r="B9" s="29">
        <v>0.66408768536428109</v>
      </c>
      <c r="C9" s="30">
        <v>1551</v>
      </c>
      <c r="D9" s="29">
        <v>0.60523038605230384</v>
      </c>
      <c r="E9" s="30">
        <v>1606</v>
      </c>
      <c r="F9" s="29">
        <v>0.57650471356055111</v>
      </c>
      <c r="G9" s="30">
        <v>1379</v>
      </c>
      <c r="H9" s="29">
        <v>0.72585669781931461</v>
      </c>
      <c r="I9" s="30">
        <v>963</v>
      </c>
      <c r="J9" s="29">
        <v>0.66590126291618834</v>
      </c>
      <c r="K9" s="30">
        <v>871</v>
      </c>
    </row>
    <row r="10" spans="1:11" x14ac:dyDescent="0.25">
      <c r="A10" s="31" t="s">
        <v>74</v>
      </c>
      <c r="B10" s="29">
        <v>0.65546218487394958</v>
      </c>
      <c r="C10" s="30">
        <v>714</v>
      </c>
      <c r="D10" s="29">
        <v>0.67767503302509913</v>
      </c>
      <c r="E10" s="30">
        <v>757</v>
      </c>
      <c r="F10" s="29">
        <v>0.66838487972508587</v>
      </c>
      <c r="G10" s="30">
        <v>582</v>
      </c>
      <c r="H10" s="29">
        <v>0.63034188034188032</v>
      </c>
      <c r="I10" s="30">
        <v>468</v>
      </c>
      <c r="J10" s="29">
        <v>0.66717791411042948</v>
      </c>
      <c r="K10" s="30">
        <v>652</v>
      </c>
    </row>
    <row r="11" spans="1:11" x14ac:dyDescent="0.25">
      <c r="A11" s="31" t="s">
        <v>75</v>
      </c>
      <c r="B11" s="29">
        <v>0.6945491082642552</v>
      </c>
      <c r="C11" s="30">
        <v>3981</v>
      </c>
      <c r="D11" s="29">
        <v>0.69467213114754101</v>
      </c>
      <c r="E11" s="30">
        <v>3904</v>
      </c>
      <c r="F11" s="29">
        <v>0.62496755774720991</v>
      </c>
      <c r="G11" s="30">
        <v>3854</v>
      </c>
      <c r="H11" s="29">
        <v>0.67279309384572539</v>
      </c>
      <c r="I11" s="30">
        <v>3591</v>
      </c>
      <c r="J11" s="29">
        <v>0.71568919321226554</v>
      </c>
      <c r="K11" s="30">
        <v>3360</v>
      </c>
    </row>
    <row r="12" spans="1:11" x14ac:dyDescent="0.25">
      <c r="A12" s="31" t="s">
        <v>76</v>
      </c>
      <c r="B12" s="29">
        <v>0.67821285140562249</v>
      </c>
      <c r="C12" s="30">
        <v>1992</v>
      </c>
      <c r="D12" s="29">
        <v>0.62038590604026844</v>
      </c>
      <c r="E12" s="30">
        <v>2385</v>
      </c>
      <c r="F12" s="29">
        <v>0.62765406525116518</v>
      </c>
      <c r="G12" s="30">
        <v>1931</v>
      </c>
      <c r="H12" s="29">
        <v>0.71505958829902494</v>
      </c>
      <c r="I12" s="30">
        <v>1848</v>
      </c>
      <c r="J12" s="29">
        <v>0.66529984623270122</v>
      </c>
      <c r="K12" s="30">
        <v>1952</v>
      </c>
    </row>
    <row r="13" spans="1:11" x14ac:dyDescent="0.25">
      <c r="A13" s="31" t="s">
        <v>77</v>
      </c>
      <c r="B13" s="29">
        <v>0.72965116279069764</v>
      </c>
      <c r="C13" s="30">
        <v>690</v>
      </c>
      <c r="D13" s="29">
        <v>0.76973684210526316</v>
      </c>
      <c r="E13" s="30">
        <v>760</v>
      </c>
      <c r="F13" s="29">
        <v>0.71130952380952384</v>
      </c>
      <c r="G13" s="30">
        <v>672</v>
      </c>
      <c r="H13" s="29">
        <v>0.7052117263843648</v>
      </c>
      <c r="I13" s="30">
        <v>617</v>
      </c>
      <c r="J13" s="29">
        <v>0.72636815920398012</v>
      </c>
      <c r="K13" s="30">
        <v>605</v>
      </c>
    </row>
    <row r="14" spans="1:11" x14ac:dyDescent="0.25">
      <c r="A14" s="23" t="s">
        <v>78</v>
      </c>
      <c r="B14" s="24" t="s">
        <v>1</v>
      </c>
      <c r="C14" s="24" t="s">
        <v>61</v>
      </c>
      <c r="D14" s="24" t="s">
        <v>2</v>
      </c>
      <c r="E14" s="24" t="s">
        <v>61</v>
      </c>
      <c r="F14" s="24" t="s">
        <v>3</v>
      </c>
      <c r="G14" s="24" t="s">
        <v>61</v>
      </c>
      <c r="H14" s="24" t="s">
        <v>4</v>
      </c>
      <c r="I14" s="24" t="s">
        <v>61</v>
      </c>
      <c r="J14" s="24" t="s">
        <v>5</v>
      </c>
      <c r="K14" s="24" t="s">
        <v>61</v>
      </c>
    </row>
    <row r="15" spans="1:11" x14ac:dyDescent="0.25">
      <c r="A15" s="25" t="s">
        <v>79</v>
      </c>
      <c r="B15" s="29">
        <v>0.68387533875338757</v>
      </c>
      <c r="C15" s="8">
        <v>7380</v>
      </c>
      <c r="D15" s="29">
        <v>0.68093023255813956</v>
      </c>
      <c r="E15" s="8">
        <v>7525</v>
      </c>
      <c r="F15" s="29">
        <v>0.63428660242461921</v>
      </c>
      <c r="G15" s="8">
        <v>6434</v>
      </c>
      <c r="H15" s="29">
        <v>0.69956483899042643</v>
      </c>
      <c r="I15" s="8">
        <v>5745</v>
      </c>
      <c r="J15" s="29">
        <v>0.713341450687076</v>
      </c>
      <c r="K15" s="8">
        <v>5749</v>
      </c>
    </row>
    <row r="16" spans="1:11" x14ac:dyDescent="0.25">
      <c r="A16" s="25" t="s">
        <v>80</v>
      </c>
      <c r="B16" s="29">
        <v>0.69146183699870634</v>
      </c>
      <c r="C16" s="8">
        <v>1548</v>
      </c>
      <c r="D16" s="29">
        <v>0.60286320254506898</v>
      </c>
      <c r="E16" s="8">
        <v>1887</v>
      </c>
      <c r="F16" s="29">
        <v>0.60564800806858299</v>
      </c>
      <c r="G16" s="8">
        <v>1984</v>
      </c>
      <c r="H16" s="29">
        <v>0.65860679332181926</v>
      </c>
      <c r="I16" s="8">
        <v>1742</v>
      </c>
      <c r="J16" s="29">
        <v>0.62477771191464138</v>
      </c>
      <c r="K16" s="8">
        <v>1691</v>
      </c>
    </row>
    <row r="17" spans="1:11" x14ac:dyDescent="0.25">
      <c r="A17" s="23" t="s">
        <v>81</v>
      </c>
      <c r="B17" s="24" t="s">
        <v>1</v>
      </c>
      <c r="C17" s="24" t="s">
        <v>61</v>
      </c>
      <c r="D17" s="24" t="s">
        <v>2</v>
      </c>
      <c r="E17" s="24" t="s">
        <v>61</v>
      </c>
      <c r="F17" s="24" t="s">
        <v>3</v>
      </c>
      <c r="G17" s="24" t="s">
        <v>61</v>
      </c>
      <c r="H17" s="24" t="s">
        <v>4</v>
      </c>
      <c r="I17" s="24" t="s">
        <v>61</v>
      </c>
      <c r="J17" s="24" t="s">
        <v>5</v>
      </c>
      <c r="K17" s="24" t="s">
        <v>61</v>
      </c>
    </row>
    <row r="18" spans="1:11" x14ac:dyDescent="0.25">
      <c r="A18" s="31" t="s">
        <v>82</v>
      </c>
      <c r="B18" s="29">
        <v>0.67587672688629119</v>
      </c>
      <c r="C18" s="30">
        <v>1882</v>
      </c>
      <c r="D18" s="29">
        <v>0.63730036063884599</v>
      </c>
      <c r="E18" s="30">
        <v>1941</v>
      </c>
      <c r="F18" s="29">
        <v>0.56915832842848735</v>
      </c>
      <c r="G18" s="30">
        <v>1699</v>
      </c>
      <c r="H18" s="29">
        <v>0.71313456889605153</v>
      </c>
      <c r="I18" s="30">
        <v>1241</v>
      </c>
      <c r="J18" s="29">
        <v>0.67622259696458686</v>
      </c>
      <c r="K18" s="30">
        <v>1186</v>
      </c>
    </row>
    <row r="19" spans="1:11" x14ac:dyDescent="0.25">
      <c r="A19" s="31" t="s">
        <v>83</v>
      </c>
      <c r="B19" s="29">
        <v>0.7200413223140496</v>
      </c>
      <c r="C19" s="30">
        <v>968</v>
      </c>
      <c r="D19" s="29">
        <v>0.69582118561710393</v>
      </c>
      <c r="E19" s="30">
        <v>1029</v>
      </c>
      <c r="F19" s="29">
        <v>0.67045454545454541</v>
      </c>
      <c r="G19" s="30">
        <v>880</v>
      </c>
      <c r="H19" s="29">
        <v>0.64586160108548163</v>
      </c>
      <c r="I19" s="30">
        <v>737</v>
      </c>
      <c r="J19" s="29">
        <v>0.6678403755868545</v>
      </c>
      <c r="K19" s="30">
        <v>852</v>
      </c>
    </row>
    <row r="20" spans="1:11" x14ac:dyDescent="0.25">
      <c r="A20" s="31" t="s">
        <v>84</v>
      </c>
      <c r="B20" s="29">
        <v>0.77272727272727271</v>
      </c>
      <c r="C20" s="30">
        <v>22</v>
      </c>
      <c r="D20" s="29">
        <v>0.76923076923076927</v>
      </c>
      <c r="E20" s="30">
        <v>27</v>
      </c>
      <c r="F20" s="29">
        <v>0.65789473684210531</v>
      </c>
      <c r="G20" s="30">
        <v>38</v>
      </c>
      <c r="H20" s="29">
        <v>0.78125</v>
      </c>
      <c r="I20" s="30">
        <v>34</v>
      </c>
      <c r="J20" s="29">
        <v>0.82222222222222219</v>
      </c>
      <c r="K20" s="30">
        <v>46</v>
      </c>
    </row>
    <row r="21" spans="1:11" x14ac:dyDescent="0.25">
      <c r="A21" s="31" t="s">
        <v>85</v>
      </c>
      <c r="B21" s="29">
        <v>0.67116663308482771</v>
      </c>
      <c r="C21" s="30">
        <v>4963</v>
      </c>
      <c r="D21" s="29">
        <v>0.65173465497521921</v>
      </c>
      <c r="E21" s="30">
        <v>5246</v>
      </c>
      <c r="F21" s="29">
        <v>0.62894681076499259</v>
      </c>
      <c r="G21" s="30">
        <v>4720</v>
      </c>
      <c r="H21" s="29">
        <v>0.68689593167003826</v>
      </c>
      <c r="I21" s="30">
        <v>4449</v>
      </c>
      <c r="J21" s="29">
        <v>0.69556313993174057</v>
      </c>
      <c r="K21" s="30">
        <v>4396</v>
      </c>
    </row>
    <row r="22" spans="1:11" x14ac:dyDescent="0.25">
      <c r="A22" s="31" t="s">
        <v>86</v>
      </c>
      <c r="B22" s="29">
        <v>0.73235563703024753</v>
      </c>
      <c r="C22" s="30">
        <v>1093</v>
      </c>
      <c r="D22" s="29">
        <v>0.74337040205303684</v>
      </c>
      <c r="E22" s="30">
        <v>1169</v>
      </c>
      <c r="F22" s="29">
        <v>0.67715078630897318</v>
      </c>
      <c r="G22" s="30">
        <v>1081</v>
      </c>
      <c r="H22" s="29">
        <v>0.70478983382209193</v>
      </c>
      <c r="I22" s="30">
        <v>1026</v>
      </c>
      <c r="J22" s="29">
        <v>0.72025052192066807</v>
      </c>
      <c r="K22" s="30">
        <v>960</v>
      </c>
    </row>
    <row r="23" spans="1:11" x14ac:dyDescent="0.25">
      <c r="A23" s="23" t="s">
        <v>87</v>
      </c>
      <c r="B23" s="24" t="s">
        <v>1</v>
      </c>
      <c r="C23" s="24" t="s">
        <v>61</v>
      </c>
      <c r="D23" s="24" t="s">
        <v>2</v>
      </c>
      <c r="E23" s="24" t="s">
        <v>61</v>
      </c>
      <c r="F23" s="24" t="s">
        <v>3</v>
      </c>
      <c r="G23" s="24" t="s">
        <v>61</v>
      </c>
      <c r="H23" s="24" t="s">
        <v>4</v>
      </c>
      <c r="I23" s="24" t="s">
        <v>61</v>
      </c>
      <c r="J23" s="24" t="s">
        <v>5</v>
      </c>
      <c r="K23" s="24" t="s">
        <v>61</v>
      </c>
    </row>
    <row r="24" spans="1:11" x14ac:dyDescent="0.25">
      <c r="A24" s="25" t="s">
        <v>88</v>
      </c>
      <c r="B24" s="29">
        <v>0.6642097802976612</v>
      </c>
      <c r="C24" s="8">
        <v>7056</v>
      </c>
      <c r="D24" s="29">
        <v>0.64478405315614618</v>
      </c>
      <c r="E24" s="8">
        <v>7525</v>
      </c>
      <c r="F24" s="29">
        <v>0.61029842012873026</v>
      </c>
      <c r="G24" s="8">
        <v>6836</v>
      </c>
      <c r="H24" s="29">
        <v>0.67482633145881576</v>
      </c>
      <c r="I24" s="8">
        <v>6049</v>
      </c>
      <c r="J24" s="29">
        <v>0.68059501922112653</v>
      </c>
      <c r="K24" s="8">
        <v>5984</v>
      </c>
    </row>
    <row r="25" spans="1:11" x14ac:dyDescent="0.25">
      <c r="A25" s="25" t="s">
        <v>89</v>
      </c>
      <c r="B25" s="29">
        <v>0.75712435233160624</v>
      </c>
      <c r="C25" s="8">
        <v>1545</v>
      </c>
      <c r="D25" s="29">
        <v>0.7249211356466877</v>
      </c>
      <c r="E25" s="8">
        <v>1585</v>
      </c>
      <c r="F25" s="29">
        <v>0.68988269794721413</v>
      </c>
      <c r="G25" s="8">
        <v>1365</v>
      </c>
      <c r="H25" s="29">
        <v>0.73452768729641693</v>
      </c>
      <c r="I25" s="8">
        <v>1228</v>
      </c>
      <c r="J25" s="29">
        <v>0.71086398631308811</v>
      </c>
      <c r="K25" s="8">
        <v>1171</v>
      </c>
    </row>
    <row r="26" spans="1:11" x14ac:dyDescent="0.25">
      <c r="A26" s="25" t="s">
        <v>90</v>
      </c>
      <c r="B26" s="29">
        <v>0.79566563467492257</v>
      </c>
      <c r="C26" s="8">
        <v>323</v>
      </c>
      <c r="D26" s="29">
        <v>0.86021505376344087</v>
      </c>
      <c r="E26" s="8">
        <v>280</v>
      </c>
      <c r="F26" s="29">
        <v>0.83589743589743593</v>
      </c>
      <c r="G26" s="8">
        <v>195</v>
      </c>
      <c r="H26" s="29">
        <v>0.87434554973821987</v>
      </c>
      <c r="I26" s="8">
        <v>193</v>
      </c>
      <c r="J26" s="29">
        <v>0.88644688644688641</v>
      </c>
      <c r="K26" s="8">
        <v>274</v>
      </c>
    </row>
    <row r="27" spans="1:11" x14ac:dyDescent="0.25">
      <c r="A27" s="25" t="s">
        <v>91</v>
      </c>
      <c r="B27" s="29">
        <v>1</v>
      </c>
      <c r="C27" s="8">
        <v>4</v>
      </c>
      <c r="D27" s="29">
        <v>0.90909090909090906</v>
      </c>
      <c r="E27" s="8">
        <v>22</v>
      </c>
      <c r="F27" s="29">
        <v>0.27272727272727271</v>
      </c>
      <c r="G27" s="8">
        <v>22</v>
      </c>
      <c r="H27" s="29">
        <v>0.82352941176470584</v>
      </c>
      <c r="I27" s="8">
        <v>17</v>
      </c>
      <c r="J27" s="29">
        <v>0.88644688644688641</v>
      </c>
      <c r="K27" s="8">
        <v>11</v>
      </c>
    </row>
    <row r="28" spans="1:11" x14ac:dyDescent="0.25">
      <c r="A28" s="23" t="s">
        <v>92</v>
      </c>
      <c r="B28" s="24" t="s">
        <v>1</v>
      </c>
      <c r="C28" s="24" t="s">
        <v>61</v>
      </c>
      <c r="D28" s="24" t="s">
        <v>2</v>
      </c>
      <c r="E28" s="24" t="s">
        <v>61</v>
      </c>
      <c r="F28" s="24" t="s">
        <v>3</v>
      </c>
      <c r="G28" s="24" t="s">
        <v>61</v>
      </c>
      <c r="H28" s="24" t="s">
        <v>4</v>
      </c>
      <c r="I28" s="24" t="s">
        <v>61</v>
      </c>
      <c r="J28" s="24" t="s">
        <v>5</v>
      </c>
      <c r="K28" s="24" t="s">
        <v>61</v>
      </c>
    </row>
    <row r="29" spans="1:11" x14ac:dyDescent="0.25">
      <c r="A29" s="31" t="s">
        <v>93</v>
      </c>
      <c r="B29" s="29">
        <v>0.79814385150812062</v>
      </c>
      <c r="C29" s="30">
        <v>431</v>
      </c>
      <c r="D29" s="29">
        <v>0.75671140939597314</v>
      </c>
      <c r="E29" s="30">
        <v>596</v>
      </c>
      <c r="F29" s="29">
        <v>0.74369747899159666</v>
      </c>
      <c r="G29" s="30">
        <v>476</v>
      </c>
      <c r="H29" s="29">
        <v>0.8061002178649237</v>
      </c>
      <c r="I29" s="30">
        <v>459</v>
      </c>
      <c r="J29" s="29">
        <v>0.71671388101983002</v>
      </c>
      <c r="K29" s="30">
        <v>353</v>
      </c>
    </row>
    <row r="30" spans="1:11" x14ac:dyDescent="0.25">
      <c r="A30" s="31" t="s">
        <v>94</v>
      </c>
      <c r="B30" s="29">
        <v>0.67936152338280598</v>
      </c>
      <c r="C30" s="30">
        <v>3571</v>
      </c>
      <c r="D30" s="29">
        <v>0.64400206825232675</v>
      </c>
      <c r="E30" s="30">
        <v>3868</v>
      </c>
      <c r="F30" s="29">
        <v>0.6263408820023838</v>
      </c>
      <c r="G30" s="30">
        <v>3356</v>
      </c>
      <c r="H30" s="29">
        <v>0.68788291354663034</v>
      </c>
      <c r="I30" s="30">
        <v>2938</v>
      </c>
      <c r="J30" s="29">
        <v>0.72664485641584875</v>
      </c>
      <c r="K30" s="30">
        <v>2751</v>
      </c>
    </row>
    <row r="31" spans="1:11" x14ac:dyDescent="0.25">
      <c r="A31" s="31" t="s">
        <v>95</v>
      </c>
      <c r="B31" s="29">
        <v>0.6658238516645596</v>
      </c>
      <c r="C31" s="30">
        <v>2373</v>
      </c>
      <c r="D31" s="29">
        <v>0.6786001609010458</v>
      </c>
      <c r="E31" s="30">
        <v>2486</v>
      </c>
      <c r="F31" s="29">
        <v>0.58672086720867211</v>
      </c>
      <c r="G31" s="30">
        <v>2214</v>
      </c>
      <c r="H31" s="29">
        <v>0.67596671561429267</v>
      </c>
      <c r="I31" s="30">
        <v>2043</v>
      </c>
      <c r="J31" s="29">
        <v>0.66683366733466931</v>
      </c>
      <c r="K31" s="30">
        <v>1996</v>
      </c>
    </row>
    <row r="32" spans="1:11" x14ac:dyDescent="0.25">
      <c r="A32" s="31" t="s">
        <v>96</v>
      </c>
      <c r="B32" s="29">
        <v>0.91338582677165359</v>
      </c>
      <c r="C32" s="30">
        <v>127</v>
      </c>
      <c r="D32" s="29">
        <v>0.89075630252100846</v>
      </c>
      <c r="E32" s="30">
        <v>119</v>
      </c>
      <c r="F32" s="29">
        <v>0.93877551020408168</v>
      </c>
      <c r="G32" s="30">
        <v>98</v>
      </c>
      <c r="H32" s="29">
        <v>0.967741935483871</v>
      </c>
      <c r="I32" s="30">
        <v>62</v>
      </c>
      <c r="J32" s="29">
        <v>0.91891891891891897</v>
      </c>
      <c r="K32" s="30">
        <v>37</v>
      </c>
    </row>
    <row r="33" spans="1:11" x14ac:dyDescent="0.25">
      <c r="A33" s="31" t="s">
        <v>97</v>
      </c>
      <c r="B33" s="29">
        <v>0.64097560975609758</v>
      </c>
      <c r="C33" s="30">
        <v>2050</v>
      </c>
      <c r="D33" s="29">
        <v>0.61501443695861402</v>
      </c>
      <c r="E33" s="30">
        <v>2078</v>
      </c>
      <c r="F33" s="29">
        <v>0.611138014527845</v>
      </c>
      <c r="G33" s="30">
        <v>2065</v>
      </c>
      <c r="H33" s="29">
        <v>0.64655172413793105</v>
      </c>
      <c r="I33" s="30">
        <v>1740</v>
      </c>
      <c r="J33" s="29">
        <v>0.6298399586990191</v>
      </c>
      <c r="K33" s="30">
        <v>1937</v>
      </c>
    </row>
    <row r="34" spans="1:11" x14ac:dyDescent="0.25">
      <c r="A34" s="31" t="s">
        <v>98</v>
      </c>
      <c r="B34" s="29">
        <v>0.89673913043478259</v>
      </c>
      <c r="C34" s="30">
        <v>368</v>
      </c>
      <c r="D34" s="29">
        <v>0.9427480916030534</v>
      </c>
      <c r="E34" s="30">
        <v>262</v>
      </c>
      <c r="F34" s="29">
        <v>0.83495145631067957</v>
      </c>
      <c r="G34" s="30">
        <v>206</v>
      </c>
      <c r="H34" s="29">
        <v>0.86497890295358648</v>
      </c>
      <c r="I34" s="30">
        <v>237</v>
      </c>
      <c r="J34" s="29">
        <v>0.87988826815642462</v>
      </c>
      <c r="K34" s="30">
        <v>358</v>
      </c>
    </row>
    <row r="35" spans="1:11" x14ac:dyDescent="0.25">
      <c r="A35" s="23" t="s">
        <v>111</v>
      </c>
      <c r="B35" s="24" t="s">
        <v>1</v>
      </c>
      <c r="C35" s="24" t="s">
        <v>61</v>
      </c>
      <c r="D35" s="24" t="s">
        <v>2</v>
      </c>
      <c r="E35" s="24" t="s">
        <v>61</v>
      </c>
      <c r="F35" s="24" t="s">
        <v>3</v>
      </c>
      <c r="G35" s="24" t="s">
        <v>61</v>
      </c>
      <c r="H35" s="24" t="s">
        <v>4</v>
      </c>
      <c r="I35" s="24" t="s">
        <v>61</v>
      </c>
      <c r="J35" s="24" t="s">
        <v>5</v>
      </c>
      <c r="K35" s="24" t="s">
        <v>61</v>
      </c>
    </row>
    <row r="36" spans="1:11" x14ac:dyDescent="0.25">
      <c r="A36" s="31" t="s">
        <v>108</v>
      </c>
      <c r="B36" s="29">
        <v>0.57449962935507781</v>
      </c>
      <c r="C36" s="30">
        <v>1350</v>
      </c>
      <c r="D36" s="30">
        <v>1153</v>
      </c>
      <c r="E36" s="29">
        <v>0.52124891587163924</v>
      </c>
      <c r="F36" s="30">
        <v>714</v>
      </c>
      <c r="G36" s="29">
        <v>0.53081232492997199</v>
      </c>
      <c r="H36" s="30">
        <v>799</v>
      </c>
      <c r="I36" s="29">
        <v>0.61809045226130654</v>
      </c>
      <c r="J36" s="30">
        <v>904</v>
      </c>
      <c r="K36" s="29">
        <v>0.5736434108527132</v>
      </c>
    </row>
    <row r="37" spans="1:11" x14ac:dyDescent="0.25">
      <c r="A37" s="31" t="s">
        <v>109</v>
      </c>
      <c r="B37" s="29">
        <v>0.71202185792349726</v>
      </c>
      <c r="C37" s="30">
        <v>1831</v>
      </c>
      <c r="D37" s="30">
        <v>2244</v>
      </c>
      <c r="E37" s="29">
        <v>0.70053475935828879</v>
      </c>
      <c r="F37" s="30">
        <v>2059</v>
      </c>
      <c r="G37" s="29">
        <v>0.67978620019436342</v>
      </c>
      <c r="H37" s="30">
        <v>1725</v>
      </c>
      <c r="I37" s="29">
        <v>0.72505800464037118</v>
      </c>
      <c r="J37" s="30">
        <v>1727</v>
      </c>
      <c r="K37" s="29">
        <v>0.70584829183555298</v>
      </c>
    </row>
    <row r="38" spans="1:11" x14ac:dyDescent="0.25">
      <c r="A38" s="31" t="s">
        <v>110</v>
      </c>
      <c r="B38" s="29">
        <v>0.70019193857965456</v>
      </c>
      <c r="C38" s="30">
        <v>2605</v>
      </c>
      <c r="D38" s="30">
        <v>2828</v>
      </c>
      <c r="E38" s="29">
        <v>0.68741159830268739</v>
      </c>
      <c r="F38" s="30">
        <v>2739</v>
      </c>
      <c r="G38" s="29">
        <v>0.62066447608616282</v>
      </c>
      <c r="H38" s="30">
        <v>2311</v>
      </c>
      <c r="I38" s="29">
        <v>0.7087840761575076</v>
      </c>
      <c r="J38" s="30">
        <v>2281</v>
      </c>
      <c r="K38" s="29">
        <v>0.69210526315789478</v>
      </c>
    </row>
    <row r="39" spans="1:11" x14ac:dyDescent="0.25">
      <c r="A39" s="31" t="s">
        <v>84</v>
      </c>
      <c r="B39" s="29">
        <v>0.7046467218332273</v>
      </c>
      <c r="C39" s="30">
        <v>3142</v>
      </c>
      <c r="D39" s="30">
        <v>3187</v>
      </c>
      <c r="E39" s="29">
        <v>0.67294413057124924</v>
      </c>
      <c r="F39" s="30">
        <v>2906</v>
      </c>
      <c r="G39" s="29">
        <v>0.62078458362009636</v>
      </c>
      <c r="H39" s="30">
        <v>2652</v>
      </c>
      <c r="I39" s="29">
        <v>0.67257638626933236</v>
      </c>
      <c r="J39" s="30">
        <v>2528</v>
      </c>
      <c r="K39" s="29">
        <v>0.72842438638163098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workbookViewId="0">
      <selection activeCell="N3" sqref="N3"/>
    </sheetView>
  </sheetViews>
  <sheetFormatPr defaultRowHeight="15" x14ac:dyDescent="0.25"/>
  <cols>
    <col min="1" max="1" width="39.42578125" customWidth="1"/>
    <col min="3" max="3" width="11.5703125" style="1" bestFit="1" customWidth="1"/>
    <col min="4" max="4" width="8.140625" customWidth="1"/>
    <col min="5" max="5" width="10.85546875" customWidth="1"/>
    <col min="6" max="6" width="7" customWidth="1"/>
    <col min="8" max="8" width="8" customWidth="1"/>
    <col min="9" max="9" width="11.140625" customWidth="1"/>
    <col min="10" max="10" width="8.28515625" customWidth="1"/>
    <col min="11" max="11" width="11" customWidth="1"/>
    <col min="12" max="12" width="7.140625" customWidth="1"/>
    <col min="14" max="14" width="11" customWidth="1"/>
  </cols>
  <sheetData>
    <row r="1" spans="1:14" x14ac:dyDescent="0.25">
      <c r="A1" t="s">
        <v>62</v>
      </c>
    </row>
    <row r="2" spans="1:14" x14ac:dyDescent="0.25">
      <c r="A2" s="2" t="s">
        <v>59</v>
      </c>
      <c r="B2" s="2" t="s">
        <v>0</v>
      </c>
      <c r="C2" s="3" t="s">
        <v>1</v>
      </c>
      <c r="D2" s="2" t="s">
        <v>61</v>
      </c>
      <c r="E2" s="2" t="s">
        <v>2</v>
      </c>
      <c r="F2" s="2" t="s">
        <v>61</v>
      </c>
      <c r="G2" s="2" t="s">
        <v>3</v>
      </c>
      <c r="H2" s="2" t="s">
        <v>61</v>
      </c>
      <c r="I2" s="2" t="s">
        <v>4</v>
      </c>
      <c r="J2" s="2" t="s">
        <v>61</v>
      </c>
      <c r="K2" s="2" t="s">
        <v>5</v>
      </c>
      <c r="L2" s="2" t="s">
        <v>61</v>
      </c>
      <c r="M2" s="9" t="s">
        <v>63</v>
      </c>
      <c r="N2" s="9" t="s">
        <v>64</v>
      </c>
    </row>
    <row r="3" spans="1:14" x14ac:dyDescent="0.25">
      <c r="A3" s="4" t="s">
        <v>33</v>
      </c>
      <c r="B3" s="4" t="s">
        <v>19</v>
      </c>
      <c r="C3" s="5">
        <f>D3/D$54</f>
        <v>3.7129745515227366E-2</v>
      </c>
      <c r="D3" s="6">
        <v>89</v>
      </c>
      <c r="E3" s="5">
        <f>F3/F$54</f>
        <v>3.9323633503735744E-2</v>
      </c>
      <c r="F3" s="6">
        <v>100</v>
      </c>
      <c r="G3" s="5">
        <f>H3/H$54</f>
        <v>5.2631578947368418E-2</v>
      </c>
      <c r="H3" s="6">
        <v>123</v>
      </c>
      <c r="I3" s="5">
        <f>J3/J$54</f>
        <v>5.4918815663801336E-2</v>
      </c>
      <c r="J3" s="6">
        <v>115</v>
      </c>
      <c r="K3" s="5">
        <f>L3/L$54</f>
        <v>5.3835159599809432E-2</v>
      </c>
      <c r="L3" s="6">
        <v>113</v>
      </c>
      <c r="M3" s="10">
        <f>(D3+F3+H3+J3+L3)/5</f>
        <v>108</v>
      </c>
      <c r="N3" s="11" t="str">
        <f>IF(L3&gt;=M3,"UP", "DOWN")</f>
        <v>UP</v>
      </c>
    </row>
    <row r="4" spans="1:14" x14ac:dyDescent="0.25">
      <c r="A4" s="4" t="s">
        <v>36</v>
      </c>
      <c r="B4" s="4" t="s">
        <v>19</v>
      </c>
      <c r="C4" s="5">
        <f t="shared" ref="C4:E54" si="0">D4/D$54</f>
        <v>0.11973299958281185</v>
      </c>
      <c r="D4" s="6">
        <v>287</v>
      </c>
      <c r="E4" s="5">
        <f t="shared" si="0"/>
        <v>0.1238694455367676</v>
      </c>
      <c r="F4" s="6">
        <v>315</v>
      </c>
      <c r="G4" s="5">
        <f t="shared" ref="G4" si="1">H4/H$54</f>
        <v>0.10654685494223363</v>
      </c>
      <c r="H4" s="6">
        <v>249</v>
      </c>
      <c r="I4" s="5">
        <f t="shared" ref="I4" si="2">J4/J$54</f>
        <v>0.11556829035339064</v>
      </c>
      <c r="J4" s="6">
        <v>242</v>
      </c>
      <c r="K4" s="5">
        <f t="shared" ref="K4" si="3">L4/L$54</f>
        <v>0.10004764173415913</v>
      </c>
      <c r="L4" s="6">
        <v>210</v>
      </c>
      <c r="M4" s="10">
        <f t="shared" ref="M4:M54" si="4">(D4+F4+H4+J4+L4)/5</f>
        <v>260.60000000000002</v>
      </c>
      <c r="N4" s="11" t="str">
        <f t="shared" ref="N4:N54" si="5">IF(L4&gt;=M4,"UP", "DOWN")</f>
        <v>DOWN</v>
      </c>
    </row>
    <row r="5" spans="1:14" x14ac:dyDescent="0.25">
      <c r="A5" s="4" t="s">
        <v>39</v>
      </c>
      <c r="B5" s="4" t="s">
        <v>19</v>
      </c>
      <c r="C5" s="5">
        <f t="shared" si="0"/>
        <v>5.0479766374634957E-2</v>
      </c>
      <c r="D5" s="6">
        <v>121</v>
      </c>
      <c r="E5" s="5">
        <f t="shared" si="0"/>
        <v>4.640188753440818E-2</v>
      </c>
      <c r="F5" s="6">
        <v>118</v>
      </c>
      <c r="G5" s="5">
        <f t="shared" ref="G5" si="6">H5/H$54</f>
        <v>4.5357295678219937E-2</v>
      </c>
      <c r="H5" s="6">
        <v>106</v>
      </c>
      <c r="I5" s="5">
        <f t="shared" ref="I5" si="7">J5/J$54</f>
        <v>4.8233046800382047E-2</v>
      </c>
      <c r="J5" s="6">
        <v>101</v>
      </c>
      <c r="K5" s="5">
        <f t="shared" ref="K5" si="8">L5/L$54</f>
        <v>4.6688899475940925E-2</v>
      </c>
      <c r="L5" s="6">
        <v>98</v>
      </c>
      <c r="M5" s="10">
        <f t="shared" si="4"/>
        <v>108.8</v>
      </c>
      <c r="N5" s="11" t="str">
        <f t="shared" si="5"/>
        <v>DOWN</v>
      </c>
    </row>
    <row r="6" spans="1:14" x14ac:dyDescent="0.25">
      <c r="A6" s="4" t="s">
        <v>44</v>
      </c>
      <c r="B6" s="4" t="s">
        <v>19</v>
      </c>
      <c r="C6" s="5">
        <f t="shared" si="0"/>
        <v>0.1606174384647476</v>
      </c>
      <c r="D6" s="6">
        <v>385</v>
      </c>
      <c r="E6" s="5">
        <f t="shared" si="0"/>
        <v>0.17774282343688558</v>
      </c>
      <c r="F6" s="6">
        <v>452</v>
      </c>
      <c r="G6" s="5">
        <f t="shared" ref="G6" si="9">H6/H$54</f>
        <v>0.17201540436456997</v>
      </c>
      <c r="H6" s="6">
        <v>402</v>
      </c>
      <c r="I6" s="5">
        <f t="shared" ref="I6" si="10">J6/J$54</f>
        <v>0.1504297994269341</v>
      </c>
      <c r="J6" s="6">
        <v>315</v>
      </c>
      <c r="K6" s="5">
        <f t="shared" ref="K6" si="11">L6/L$54</f>
        <v>0.13482610767031919</v>
      </c>
      <c r="L6" s="6">
        <v>283</v>
      </c>
      <c r="M6" s="10">
        <f t="shared" si="4"/>
        <v>367.4</v>
      </c>
      <c r="N6" s="11" t="str">
        <f t="shared" si="5"/>
        <v>DOWN</v>
      </c>
    </row>
    <row r="7" spans="1:14" x14ac:dyDescent="0.25">
      <c r="A7" s="4" t="s">
        <v>49</v>
      </c>
      <c r="B7" s="4" t="s">
        <v>19</v>
      </c>
      <c r="C7" s="5">
        <f t="shared" si="0"/>
        <v>4.1718815185648727E-4</v>
      </c>
      <c r="D7" s="6">
        <v>1</v>
      </c>
      <c r="E7" s="5">
        <f t="shared" si="0"/>
        <v>0</v>
      </c>
      <c r="F7" s="7"/>
      <c r="G7" s="5">
        <f t="shared" ref="G7" si="12">H7/H$54</f>
        <v>0</v>
      </c>
      <c r="H7" s="7"/>
      <c r="I7" s="5">
        <f t="shared" ref="I7" si="13">J7/J$54</f>
        <v>0</v>
      </c>
      <c r="J7" s="7"/>
      <c r="K7" s="5">
        <f t="shared" ref="K7" si="14">L7/L$54</f>
        <v>0</v>
      </c>
      <c r="L7" s="7"/>
      <c r="M7" s="10">
        <f t="shared" si="4"/>
        <v>0.2</v>
      </c>
      <c r="N7" s="11" t="str">
        <f t="shared" si="5"/>
        <v>DOWN</v>
      </c>
    </row>
    <row r="8" spans="1:14" x14ac:dyDescent="0.25">
      <c r="A8" s="4" t="s">
        <v>16</v>
      </c>
      <c r="B8" s="4" t="s">
        <v>17</v>
      </c>
      <c r="C8" s="5">
        <f t="shared" si="0"/>
        <v>1.4184397163120567E-2</v>
      </c>
      <c r="D8" s="6">
        <v>34</v>
      </c>
      <c r="E8" s="5">
        <f t="shared" si="0"/>
        <v>1.4549744396382226E-2</v>
      </c>
      <c r="F8" s="6">
        <v>37</v>
      </c>
      <c r="G8" s="5">
        <f t="shared" ref="G8" si="15">H8/H$54</f>
        <v>1.0269576379974325E-2</v>
      </c>
      <c r="H8" s="6">
        <v>24</v>
      </c>
      <c r="I8" s="5">
        <f t="shared" ref="I8" si="16">J8/J$54</f>
        <v>8.5959885386819486E-3</v>
      </c>
      <c r="J8" s="6">
        <v>18</v>
      </c>
      <c r="K8" s="5">
        <f t="shared" ref="K8" si="17">L8/L$54</f>
        <v>1.0004764173415913E-2</v>
      </c>
      <c r="L8" s="6">
        <v>21</v>
      </c>
      <c r="M8" s="10">
        <f t="shared" si="4"/>
        <v>26.8</v>
      </c>
      <c r="N8" s="11" t="str">
        <f t="shared" si="5"/>
        <v>DOWN</v>
      </c>
    </row>
    <row r="9" spans="1:14" x14ac:dyDescent="0.25">
      <c r="A9" s="4" t="s">
        <v>27</v>
      </c>
      <c r="B9" s="4" t="s">
        <v>17</v>
      </c>
      <c r="C9" s="5">
        <f t="shared" si="0"/>
        <v>2.2528160200250311E-2</v>
      </c>
      <c r="D9" s="6">
        <v>54</v>
      </c>
      <c r="E9" s="5">
        <f t="shared" si="0"/>
        <v>2.9492725127801808E-2</v>
      </c>
      <c r="F9" s="6">
        <v>75</v>
      </c>
      <c r="G9" s="5">
        <f t="shared" ref="G9" si="18">H9/H$54</f>
        <v>3.0380830124090714E-2</v>
      </c>
      <c r="H9" s="6">
        <v>71</v>
      </c>
      <c r="I9" s="5">
        <f t="shared" ref="I9" si="19">J9/J$54</f>
        <v>3.0085959885386818E-2</v>
      </c>
      <c r="J9" s="6">
        <v>63</v>
      </c>
      <c r="K9" s="5">
        <f t="shared" ref="K9" si="20">L9/L$54</f>
        <v>2.7155788470700333E-2</v>
      </c>
      <c r="L9" s="6">
        <v>57</v>
      </c>
      <c r="M9" s="10">
        <f t="shared" si="4"/>
        <v>64</v>
      </c>
      <c r="N9" s="11" t="str">
        <f t="shared" si="5"/>
        <v>DOWN</v>
      </c>
    </row>
    <row r="10" spans="1:14" x14ac:dyDescent="0.25">
      <c r="A10" s="4" t="s">
        <v>52</v>
      </c>
      <c r="B10" s="4" t="s">
        <v>17</v>
      </c>
      <c r="C10" s="5">
        <f t="shared" si="0"/>
        <v>1.4184397163120567E-2</v>
      </c>
      <c r="D10" s="6">
        <v>34</v>
      </c>
      <c r="E10" s="5">
        <f t="shared" si="0"/>
        <v>0</v>
      </c>
      <c r="F10" s="7"/>
      <c r="G10" s="5">
        <f t="shared" ref="G10" si="21">H10/H$54</f>
        <v>0</v>
      </c>
      <c r="H10" s="7"/>
      <c r="I10" s="5">
        <f t="shared" ref="I10" si="22">J10/J$54</f>
        <v>0</v>
      </c>
      <c r="J10" s="7"/>
      <c r="K10" s="5">
        <f t="shared" ref="K10" si="23">L10/L$54</f>
        <v>0</v>
      </c>
      <c r="L10" s="7"/>
      <c r="M10" s="10">
        <f t="shared" si="4"/>
        <v>6.8</v>
      </c>
      <c r="N10" s="11" t="str">
        <f t="shared" si="5"/>
        <v>DOWN</v>
      </c>
    </row>
    <row r="11" spans="1:14" x14ac:dyDescent="0.25">
      <c r="A11" s="4" t="s">
        <v>53</v>
      </c>
      <c r="B11" s="4" t="s">
        <v>17</v>
      </c>
      <c r="C11" s="5">
        <f t="shared" si="0"/>
        <v>0</v>
      </c>
      <c r="D11" s="7"/>
      <c r="E11" s="5">
        <f t="shared" si="0"/>
        <v>2.1627998427054661E-2</v>
      </c>
      <c r="F11" s="6">
        <v>55</v>
      </c>
      <c r="G11" s="5">
        <f t="shared" ref="G11" si="24">H11/H$54</f>
        <v>1.8827556696619598E-2</v>
      </c>
      <c r="H11" s="6">
        <v>44</v>
      </c>
      <c r="I11" s="5">
        <f t="shared" ref="I11" si="25">J11/J$54</f>
        <v>2.1967526265520534E-2</v>
      </c>
      <c r="J11" s="6">
        <v>46</v>
      </c>
      <c r="K11" s="5">
        <f t="shared" ref="K11" si="26">L11/L$54</f>
        <v>1.3339685564554549E-2</v>
      </c>
      <c r="L11" s="6">
        <v>28</v>
      </c>
      <c r="M11" s="10">
        <f t="shared" si="4"/>
        <v>34.6</v>
      </c>
      <c r="N11" s="11" t="str">
        <f t="shared" si="5"/>
        <v>DOWN</v>
      </c>
    </row>
    <row r="12" spans="1:14" x14ac:dyDescent="0.25">
      <c r="A12" s="4" t="s">
        <v>8</v>
      </c>
      <c r="B12" s="4" t="s">
        <v>9</v>
      </c>
      <c r="C12" s="5">
        <f t="shared" si="0"/>
        <v>0</v>
      </c>
      <c r="D12" s="7"/>
      <c r="E12" s="5">
        <f t="shared" si="0"/>
        <v>1.1797090051120724E-2</v>
      </c>
      <c r="F12" s="6">
        <v>30</v>
      </c>
      <c r="G12" s="5">
        <f t="shared" ref="G12" si="27">H12/H$54</f>
        <v>1.668806161745828E-2</v>
      </c>
      <c r="H12" s="6">
        <v>39</v>
      </c>
      <c r="I12" s="5">
        <f t="shared" ref="I12" si="28">J12/J$54</f>
        <v>2.0057306590257881E-2</v>
      </c>
      <c r="J12" s="6">
        <v>42</v>
      </c>
      <c r="K12" s="5">
        <f t="shared" ref="K12" si="29">L12/L$54</f>
        <v>2.5250119104335399E-2</v>
      </c>
      <c r="L12" s="6">
        <v>53</v>
      </c>
      <c r="M12" s="10">
        <f t="shared" si="4"/>
        <v>32.799999999999997</v>
      </c>
      <c r="N12" s="11" t="str">
        <f t="shared" si="5"/>
        <v>UP</v>
      </c>
    </row>
    <row r="13" spans="1:14" x14ac:dyDescent="0.25">
      <c r="A13" s="4" t="s">
        <v>11</v>
      </c>
      <c r="B13" s="4" t="s">
        <v>9</v>
      </c>
      <c r="C13" s="5">
        <f t="shared" si="0"/>
        <v>1.1681268251981644E-2</v>
      </c>
      <c r="D13" s="6">
        <v>28</v>
      </c>
      <c r="E13" s="5">
        <f t="shared" si="0"/>
        <v>6.291781360597719E-3</v>
      </c>
      <c r="F13" s="6">
        <v>16</v>
      </c>
      <c r="G13" s="5">
        <f t="shared" ref="G13" si="30">H13/H$54</f>
        <v>3.4231921266581087E-3</v>
      </c>
      <c r="H13" s="6">
        <v>8</v>
      </c>
      <c r="I13" s="5">
        <f t="shared" ref="I13" si="31">J13/J$54</f>
        <v>2.8653295128939827E-3</v>
      </c>
      <c r="J13" s="6">
        <v>6</v>
      </c>
      <c r="K13" s="5">
        <f t="shared" ref="K13" si="32">L13/L$54</f>
        <v>9.528346831824678E-4</v>
      </c>
      <c r="L13" s="6">
        <v>2</v>
      </c>
      <c r="M13" s="10">
        <f t="shared" si="4"/>
        <v>12</v>
      </c>
      <c r="N13" s="11" t="str">
        <f t="shared" si="5"/>
        <v>DOWN</v>
      </c>
    </row>
    <row r="14" spans="1:14" x14ac:dyDescent="0.25">
      <c r="A14" s="4" t="s">
        <v>12</v>
      </c>
      <c r="B14" s="4" t="s">
        <v>9</v>
      </c>
      <c r="C14" s="5">
        <f t="shared" si="0"/>
        <v>0</v>
      </c>
      <c r="D14" s="7"/>
      <c r="E14" s="5">
        <f t="shared" si="0"/>
        <v>3.9323633503735744E-4</v>
      </c>
      <c r="F14" s="6">
        <v>1</v>
      </c>
      <c r="G14" s="5">
        <f t="shared" ref="G14" si="33">H14/H$54</f>
        <v>0</v>
      </c>
      <c r="H14" s="7"/>
      <c r="I14" s="5">
        <f t="shared" ref="I14" si="34">J14/J$54</f>
        <v>0</v>
      </c>
      <c r="J14" s="7"/>
      <c r="K14" s="5">
        <f t="shared" ref="K14" si="35">L14/L$54</f>
        <v>0</v>
      </c>
      <c r="L14" s="7"/>
      <c r="M14" s="10">
        <f t="shared" si="4"/>
        <v>0.2</v>
      </c>
      <c r="N14" s="11" t="str">
        <f t="shared" si="5"/>
        <v>DOWN</v>
      </c>
    </row>
    <row r="15" spans="1:14" x14ac:dyDescent="0.25">
      <c r="A15" s="4" t="s">
        <v>13</v>
      </c>
      <c r="B15" s="4" t="s">
        <v>9</v>
      </c>
      <c r="C15" s="5">
        <f t="shared" si="0"/>
        <v>4.1718815185648727E-4</v>
      </c>
      <c r="D15" s="6">
        <v>1</v>
      </c>
      <c r="E15" s="5">
        <f t="shared" si="0"/>
        <v>2.3594180102241447E-3</v>
      </c>
      <c r="F15" s="6">
        <v>6</v>
      </c>
      <c r="G15" s="5">
        <f t="shared" ref="G15" si="36">H15/H$54</f>
        <v>0</v>
      </c>
      <c r="H15" s="7"/>
      <c r="I15" s="5">
        <f t="shared" ref="I15" si="37">J15/J$54</f>
        <v>0</v>
      </c>
      <c r="J15" s="7"/>
      <c r="K15" s="5">
        <f t="shared" ref="K15" si="38">L15/L$54</f>
        <v>0</v>
      </c>
      <c r="L15" s="7"/>
      <c r="M15" s="10">
        <f t="shared" si="4"/>
        <v>1.4</v>
      </c>
      <c r="N15" s="11" t="str">
        <f t="shared" si="5"/>
        <v>DOWN</v>
      </c>
    </row>
    <row r="16" spans="1:14" x14ac:dyDescent="0.25">
      <c r="A16" s="4" t="s">
        <v>18</v>
      </c>
      <c r="B16" s="4" t="s">
        <v>9</v>
      </c>
      <c r="C16" s="5">
        <f t="shared" si="0"/>
        <v>7.9682937004589074E-2</v>
      </c>
      <c r="D16" s="6">
        <v>191</v>
      </c>
      <c r="E16" s="5">
        <f t="shared" si="0"/>
        <v>9.1230829728666932E-2</v>
      </c>
      <c r="F16" s="6">
        <v>232</v>
      </c>
      <c r="G16" s="5">
        <f t="shared" ref="G16" si="39">H16/H$54</f>
        <v>7.9589216944801033E-2</v>
      </c>
      <c r="H16" s="6">
        <v>186</v>
      </c>
      <c r="I16" s="5">
        <f t="shared" ref="I16" si="40">J16/J$54</f>
        <v>9.1690544412607447E-2</v>
      </c>
      <c r="J16" s="6">
        <v>192</v>
      </c>
      <c r="K16" s="5">
        <f t="shared" ref="K16" si="41">L16/L$54</f>
        <v>8.4325869461648398E-2</v>
      </c>
      <c r="L16" s="6">
        <v>177</v>
      </c>
      <c r="M16" s="10">
        <f t="shared" si="4"/>
        <v>195.6</v>
      </c>
      <c r="N16" s="11" t="str">
        <f t="shared" si="5"/>
        <v>DOWN</v>
      </c>
    </row>
    <row r="17" spans="1:14" x14ac:dyDescent="0.25">
      <c r="A17" s="4" t="s">
        <v>23</v>
      </c>
      <c r="B17" s="4" t="s">
        <v>9</v>
      </c>
      <c r="C17" s="5">
        <f t="shared" si="0"/>
        <v>7.1756362119315811E-2</v>
      </c>
      <c r="D17" s="6">
        <v>172</v>
      </c>
      <c r="E17" s="5">
        <f t="shared" si="0"/>
        <v>6.9602831301612267E-2</v>
      </c>
      <c r="F17" s="6">
        <v>177</v>
      </c>
      <c r="G17" s="5">
        <f t="shared" ref="G17" si="42">H17/H$54</f>
        <v>7.4026529738981606E-2</v>
      </c>
      <c r="H17" s="6">
        <v>173</v>
      </c>
      <c r="I17" s="5">
        <f t="shared" ref="I17" si="43">J17/J$54</f>
        <v>6.1127029608404965E-2</v>
      </c>
      <c r="J17" s="6">
        <v>128</v>
      </c>
      <c r="K17" s="5">
        <f t="shared" ref="K17" si="44">L17/L$54</f>
        <v>5.9552167698904243E-2</v>
      </c>
      <c r="L17" s="6">
        <v>125</v>
      </c>
      <c r="M17" s="10">
        <f t="shared" si="4"/>
        <v>155</v>
      </c>
      <c r="N17" s="11" t="str">
        <f t="shared" si="5"/>
        <v>DOWN</v>
      </c>
    </row>
    <row r="18" spans="1:14" x14ac:dyDescent="0.25">
      <c r="A18" s="4" t="s">
        <v>25</v>
      </c>
      <c r="B18" s="4" t="s">
        <v>9</v>
      </c>
      <c r="C18" s="5">
        <f t="shared" si="0"/>
        <v>1.2515644555694619E-3</v>
      </c>
      <c r="D18" s="6">
        <v>3</v>
      </c>
      <c r="E18" s="5">
        <f t="shared" si="0"/>
        <v>3.9323633503735744E-4</v>
      </c>
      <c r="F18" s="6">
        <v>1</v>
      </c>
      <c r="G18" s="5">
        <f t="shared" ref="G18" si="45">H18/H$54</f>
        <v>0</v>
      </c>
      <c r="H18" s="7"/>
      <c r="I18" s="5">
        <f t="shared" ref="I18" si="46">J18/J$54</f>
        <v>0</v>
      </c>
      <c r="J18" s="7"/>
      <c r="K18" s="5">
        <f t="shared" ref="K18" si="47">L18/L$54</f>
        <v>0</v>
      </c>
      <c r="L18" s="7"/>
      <c r="M18" s="10">
        <f t="shared" si="4"/>
        <v>0.8</v>
      </c>
      <c r="N18" s="11" t="str">
        <f t="shared" si="5"/>
        <v>DOWN</v>
      </c>
    </row>
    <row r="19" spans="1:14" x14ac:dyDescent="0.25">
      <c r="A19" s="4" t="s">
        <v>34</v>
      </c>
      <c r="B19" s="4" t="s">
        <v>9</v>
      </c>
      <c r="C19" s="5">
        <f t="shared" si="0"/>
        <v>2.2945348352106799E-2</v>
      </c>
      <c r="D19" s="6">
        <v>55</v>
      </c>
      <c r="E19" s="5">
        <f t="shared" si="0"/>
        <v>2.5560361777428233E-2</v>
      </c>
      <c r="F19" s="6">
        <v>65</v>
      </c>
      <c r="G19" s="5">
        <f t="shared" ref="G19" si="48">H19/H$54</f>
        <v>2.7813436029097131E-2</v>
      </c>
      <c r="H19" s="6">
        <v>65</v>
      </c>
      <c r="I19" s="5">
        <f t="shared" ref="I19" si="49">J19/J$54</f>
        <v>2.4355300859598854E-2</v>
      </c>
      <c r="J19" s="6">
        <v>51</v>
      </c>
      <c r="K19" s="5">
        <f t="shared" ref="K19" si="50">L19/L$54</f>
        <v>2.048594568842306E-2</v>
      </c>
      <c r="L19" s="6">
        <v>43</v>
      </c>
      <c r="M19" s="10">
        <f t="shared" si="4"/>
        <v>55.8</v>
      </c>
      <c r="N19" s="11" t="str">
        <f t="shared" si="5"/>
        <v>DOWN</v>
      </c>
    </row>
    <row r="20" spans="1:14" x14ac:dyDescent="0.25">
      <c r="A20" s="4" t="s">
        <v>37</v>
      </c>
      <c r="B20" s="4" t="s">
        <v>9</v>
      </c>
      <c r="C20" s="5">
        <f t="shared" si="0"/>
        <v>4.1718815185648727E-4</v>
      </c>
      <c r="D20" s="6">
        <v>1</v>
      </c>
      <c r="E20" s="5">
        <f t="shared" si="0"/>
        <v>0</v>
      </c>
      <c r="F20" s="7"/>
      <c r="G20" s="5">
        <f t="shared" ref="G20" si="51">H20/H$54</f>
        <v>0</v>
      </c>
      <c r="H20" s="7"/>
      <c r="I20" s="5">
        <f t="shared" ref="I20" si="52">J20/J$54</f>
        <v>0</v>
      </c>
      <c r="J20" s="7"/>
      <c r="K20" s="5">
        <f t="shared" ref="K20" si="53">L20/L$54</f>
        <v>0</v>
      </c>
      <c r="L20" s="7"/>
      <c r="M20" s="10">
        <f t="shared" si="4"/>
        <v>0.2</v>
      </c>
      <c r="N20" s="11" t="str">
        <f t="shared" si="5"/>
        <v>DOWN</v>
      </c>
    </row>
    <row r="21" spans="1:14" x14ac:dyDescent="0.25">
      <c r="A21" s="4" t="s">
        <v>38</v>
      </c>
      <c r="B21" s="4" t="s">
        <v>9</v>
      </c>
      <c r="C21" s="5">
        <f t="shared" si="0"/>
        <v>2.1693783896537339E-2</v>
      </c>
      <c r="D21" s="6">
        <v>52</v>
      </c>
      <c r="E21" s="5">
        <f t="shared" si="0"/>
        <v>2.0448289421942586E-2</v>
      </c>
      <c r="F21" s="6">
        <v>52</v>
      </c>
      <c r="G21" s="5">
        <f t="shared" ref="G21" si="54">H21/H$54</f>
        <v>1.9683354728284124E-2</v>
      </c>
      <c r="H21" s="6">
        <v>46</v>
      </c>
      <c r="I21" s="5">
        <f t="shared" ref="I21" si="55">J21/J$54</f>
        <v>1.9579751671442217E-2</v>
      </c>
      <c r="J21" s="6">
        <v>41</v>
      </c>
      <c r="K21" s="5">
        <f t="shared" ref="K21" si="56">L21/L$54</f>
        <v>2.572653644592663E-2</v>
      </c>
      <c r="L21" s="6">
        <v>54</v>
      </c>
      <c r="M21" s="10">
        <f t="shared" si="4"/>
        <v>49</v>
      </c>
      <c r="N21" s="11" t="str">
        <f t="shared" si="5"/>
        <v>UP</v>
      </c>
    </row>
    <row r="22" spans="1:14" x14ac:dyDescent="0.25">
      <c r="A22" s="4" t="s">
        <v>40</v>
      </c>
      <c r="B22" s="4" t="s">
        <v>9</v>
      </c>
      <c r="C22" s="5">
        <f t="shared" si="0"/>
        <v>1.2515644555694619E-3</v>
      </c>
      <c r="D22" s="6">
        <v>3</v>
      </c>
      <c r="E22" s="5">
        <f t="shared" si="0"/>
        <v>1.0224144710971293E-2</v>
      </c>
      <c r="F22" s="6">
        <v>26</v>
      </c>
      <c r="G22" s="5">
        <f t="shared" ref="G22" si="57">H22/H$54</f>
        <v>9.8416773641420621E-3</v>
      </c>
      <c r="H22" s="6">
        <v>23</v>
      </c>
      <c r="I22" s="5">
        <f t="shared" ref="I22" si="58">J22/J$54</f>
        <v>1.0983763132760267E-2</v>
      </c>
      <c r="J22" s="6">
        <v>23</v>
      </c>
      <c r="K22" s="5">
        <f t="shared" ref="K22" si="59">L22/L$54</f>
        <v>6.6698427822772747E-3</v>
      </c>
      <c r="L22" s="6">
        <v>14</v>
      </c>
      <c r="M22" s="10">
        <f t="shared" si="4"/>
        <v>17.8</v>
      </c>
      <c r="N22" s="11" t="str">
        <f t="shared" si="5"/>
        <v>DOWN</v>
      </c>
    </row>
    <row r="23" spans="1:14" x14ac:dyDescent="0.25">
      <c r="A23" s="4" t="s">
        <v>41</v>
      </c>
      <c r="B23" s="4" t="s">
        <v>9</v>
      </c>
      <c r="C23" s="5">
        <f t="shared" si="0"/>
        <v>0</v>
      </c>
      <c r="D23" s="7"/>
      <c r="E23" s="5">
        <f t="shared" si="0"/>
        <v>0</v>
      </c>
      <c r="F23" s="7"/>
      <c r="G23" s="5">
        <f t="shared" ref="G23" si="60">H23/H$54</f>
        <v>4.2789901583226359E-4</v>
      </c>
      <c r="H23" s="6">
        <v>1</v>
      </c>
      <c r="I23" s="5">
        <f t="shared" ref="I23" si="61">J23/J$54</f>
        <v>0</v>
      </c>
      <c r="J23" s="7"/>
      <c r="K23" s="5">
        <f t="shared" ref="K23" si="62">L23/L$54</f>
        <v>0</v>
      </c>
      <c r="L23" s="7"/>
      <c r="M23" s="10">
        <f t="shared" si="4"/>
        <v>0.2</v>
      </c>
      <c r="N23" s="11" t="str">
        <f t="shared" si="5"/>
        <v>DOWN</v>
      </c>
    </row>
    <row r="24" spans="1:14" x14ac:dyDescent="0.25">
      <c r="A24" s="4" t="s">
        <v>43</v>
      </c>
      <c r="B24" s="4" t="s">
        <v>9</v>
      </c>
      <c r="C24" s="5">
        <f t="shared" si="0"/>
        <v>0</v>
      </c>
      <c r="D24" s="7"/>
      <c r="E24" s="5">
        <f t="shared" si="0"/>
        <v>3.9323633503735744E-4</v>
      </c>
      <c r="F24" s="6">
        <v>1</v>
      </c>
      <c r="G24" s="5">
        <f t="shared" ref="G24" si="63">H24/H$54</f>
        <v>3.4231921266581087E-3</v>
      </c>
      <c r="H24" s="6">
        <v>8</v>
      </c>
      <c r="I24" s="5">
        <f t="shared" ref="I24" si="64">J24/J$54</f>
        <v>9.5510983763132766E-3</v>
      </c>
      <c r="J24" s="6">
        <v>20</v>
      </c>
      <c r="K24" s="5">
        <f t="shared" ref="K24" si="65">L24/L$54</f>
        <v>1.8580276322058123E-2</v>
      </c>
      <c r="L24" s="6">
        <v>39</v>
      </c>
      <c r="M24" s="10">
        <f t="shared" si="4"/>
        <v>13.6</v>
      </c>
      <c r="N24" s="11" t="str">
        <f t="shared" si="5"/>
        <v>UP</v>
      </c>
    </row>
    <row r="25" spans="1:14" x14ac:dyDescent="0.25">
      <c r="A25" s="4" t="s">
        <v>45</v>
      </c>
      <c r="B25" s="4" t="s">
        <v>9</v>
      </c>
      <c r="C25" s="5">
        <f t="shared" si="0"/>
        <v>7.0921985815602835E-3</v>
      </c>
      <c r="D25" s="6">
        <v>17</v>
      </c>
      <c r="E25" s="5">
        <f t="shared" si="0"/>
        <v>8.2579630357845057E-3</v>
      </c>
      <c r="F25" s="6">
        <v>21</v>
      </c>
      <c r="G25" s="5">
        <f t="shared" ref="G25" si="66">H25/H$54</f>
        <v>8.9858793324775355E-3</v>
      </c>
      <c r="H25" s="6">
        <v>21</v>
      </c>
      <c r="I25" s="5">
        <f t="shared" ref="I25" si="67">J25/J$54</f>
        <v>1.3371537726838587E-2</v>
      </c>
      <c r="J25" s="6">
        <v>28</v>
      </c>
      <c r="K25" s="5">
        <f t="shared" ref="K25" si="68">L25/L$54</f>
        <v>1.1910433539780848E-2</v>
      </c>
      <c r="L25" s="6">
        <v>25</v>
      </c>
      <c r="M25" s="10">
        <f t="shared" si="4"/>
        <v>22.4</v>
      </c>
      <c r="N25" s="11" t="str">
        <f t="shared" si="5"/>
        <v>UP</v>
      </c>
    </row>
    <row r="26" spans="1:14" x14ac:dyDescent="0.25">
      <c r="A26" s="4" t="s">
        <v>50</v>
      </c>
      <c r="B26" s="4" t="s">
        <v>9</v>
      </c>
      <c r="C26" s="5">
        <f t="shared" si="0"/>
        <v>3.9215686274509803E-2</v>
      </c>
      <c r="D26" s="6">
        <v>94</v>
      </c>
      <c r="E26" s="5">
        <f t="shared" si="0"/>
        <v>1.2190326386158081E-2</v>
      </c>
      <c r="F26" s="6">
        <v>31</v>
      </c>
      <c r="G26" s="5">
        <f t="shared" ref="G26" si="69">H26/H$54</f>
        <v>3.4231921266581087E-3</v>
      </c>
      <c r="H26" s="6">
        <v>8</v>
      </c>
      <c r="I26" s="5">
        <f t="shared" ref="I26" si="70">J26/J$54</f>
        <v>3.8204393505253103E-3</v>
      </c>
      <c r="J26" s="6">
        <v>8</v>
      </c>
      <c r="K26" s="5">
        <f t="shared" ref="K26" si="71">L26/L$54</f>
        <v>2.8585040495474035E-3</v>
      </c>
      <c r="L26" s="6">
        <v>6</v>
      </c>
      <c r="M26" s="10">
        <f t="shared" si="4"/>
        <v>29.4</v>
      </c>
      <c r="N26" s="11" t="str">
        <f t="shared" si="5"/>
        <v>DOWN</v>
      </c>
    </row>
    <row r="27" spans="1:14" x14ac:dyDescent="0.25">
      <c r="A27" s="4" t="s">
        <v>28</v>
      </c>
      <c r="B27" s="4" t="s">
        <v>29</v>
      </c>
      <c r="C27" s="5">
        <f t="shared" si="0"/>
        <v>1.5853149770546516E-2</v>
      </c>
      <c r="D27" s="6">
        <v>38</v>
      </c>
      <c r="E27" s="5">
        <f t="shared" si="0"/>
        <v>1.4156508061344868E-2</v>
      </c>
      <c r="F27" s="6">
        <v>36</v>
      </c>
      <c r="G27" s="5">
        <f t="shared" ref="G27" si="72">H27/H$54</f>
        <v>1.4976465554129225E-2</v>
      </c>
      <c r="H27" s="6">
        <v>35</v>
      </c>
      <c r="I27" s="5">
        <f t="shared" ref="I27" si="73">J27/J$54</f>
        <v>1.0506208213944603E-2</v>
      </c>
      <c r="J27" s="6">
        <v>22</v>
      </c>
      <c r="K27" s="5">
        <f t="shared" ref="K27" si="74">L27/L$54</f>
        <v>8.0990948070509775E-3</v>
      </c>
      <c r="L27" s="6">
        <v>17</v>
      </c>
      <c r="M27" s="10">
        <f t="shared" si="4"/>
        <v>29.6</v>
      </c>
      <c r="N27" s="11" t="str">
        <f t="shared" si="5"/>
        <v>DOWN</v>
      </c>
    </row>
    <row r="28" spans="1:14" x14ac:dyDescent="0.25">
      <c r="A28" s="4" t="s">
        <v>12</v>
      </c>
      <c r="B28" s="4" t="s">
        <v>10</v>
      </c>
      <c r="C28" s="5">
        <f t="shared" si="0"/>
        <v>4.8811013767209012E-2</v>
      </c>
      <c r="D28" s="6">
        <v>117</v>
      </c>
      <c r="E28" s="5">
        <f t="shared" si="0"/>
        <v>4.2862760519071966E-2</v>
      </c>
      <c r="F28" s="6">
        <v>109</v>
      </c>
      <c r="G28" s="5">
        <f t="shared" ref="G28" si="75">H28/H$54</f>
        <v>5.6482670089858793E-2</v>
      </c>
      <c r="H28" s="6">
        <v>132</v>
      </c>
      <c r="I28" s="5">
        <f t="shared" ref="I28" si="76">J28/J$54</f>
        <v>6.73352435530086E-2</v>
      </c>
      <c r="J28" s="6">
        <v>141</v>
      </c>
      <c r="K28" s="5">
        <f t="shared" ref="K28" si="77">L28/L$54</f>
        <v>7.9085278704144835E-2</v>
      </c>
      <c r="L28" s="6">
        <v>166</v>
      </c>
      <c r="M28" s="10">
        <f t="shared" si="4"/>
        <v>133</v>
      </c>
      <c r="N28" s="11" t="str">
        <f t="shared" si="5"/>
        <v>UP</v>
      </c>
    </row>
    <row r="29" spans="1:14" x14ac:dyDescent="0.25">
      <c r="A29" s="4" t="s">
        <v>13</v>
      </c>
      <c r="B29" s="4" t="s">
        <v>10</v>
      </c>
      <c r="C29" s="5">
        <f t="shared" si="0"/>
        <v>8.3437630371297454E-4</v>
      </c>
      <c r="D29" s="6">
        <v>2</v>
      </c>
      <c r="E29" s="5">
        <f t="shared" si="0"/>
        <v>1.0224144710971293E-2</v>
      </c>
      <c r="F29" s="6">
        <v>26</v>
      </c>
      <c r="G29" s="5">
        <f t="shared" ref="G29" si="78">H29/H$54</f>
        <v>1.1553273427471117E-2</v>
      </c>
      <c r="H29" s="6">
        <v>27</v>
      </c>
      <c r="I29" s="5">
        <f t="shared" ref="I29" si="79">J29/J$54</f>
        <v>1.1461318051575931E-2</v>
      </c>
      <c r="J29" s="6">
        <v>24</v>
      </c>
      <c r="K29" s="5">
        <f t="shared" ref="K29" si="80">L29/L$54</f>
        <v>1.9056693663649357E-2</v>
      </c>
      <c r="L29" s="6">
        <v>40</v>
      </c>
      <c r="M29" s="10">
        <f t="shared" si="4"/>
        <v>23.8</v>
      </c>
      <c r="N29" s="11" t="str">
        <f t="shared" si="5"/>
        <v>UP</v>
      </c>
    </row>
    <row r="30" spans="1:14" x14ac:dyDescent="0.25">
      <c r="A30" s="4" t="s">
        <v>14</v>
      </c>
      <c r="B30" s="4" t="s">
        <v>10</v>
      </c>
      <c r="C30" s="5">
        <f t="shared" si="0"/>
        <v>4.4639132248644138E-2</v>
      </c>
      <c r="D30" s="6">
        <v>107</v>
      </c>
      <c r="E30" s="5">
        <f t="shared" si="0"/>
        <v>7.707432166732206E-2</v>
      </c>
      <c r="F30" s="6">
        <v>196</v>
      </c>
      <c r="G30" s="5">
        <f t="shared" ref="G30" si="81">H30/H$54</f>
        <v>9.0286692340607613E-2</v>
      </c>
      <c r="H30" s="6">
        <v>211</v>
      </c>
      <c r="I30" s="5">
        <f t="shared" ref="I30" si="82">J30/J$54</f>
        <v>7.8796561604584522E-2</v>
      </c>
      <c r="J30" s="6">
        <v>165</v>
      </c>
      <c r="K30" s="5">
        <f t="shared" ref="K30" si="83">L30/L$54</f>
        <v>7.0509766555502618E-2</v>
      </c>
      <c r="L30" s="6">
        <v>148</v>
      </c>
      <c r="M30" s="10">
        <f t="shared" si="4"/>
        <v>165.4</v>
      </c>
      <c r="N30" s="11" t="str">
        <f t="shared" si="5"/>
        <v>DOWN</v>
      </c>
    </row>
    <row r="31" spans="1:14" x14ac:dyDescent="0.25">
      <c r="A31" s="4" t="s">
        <v>15</v>
      </c>
      <c r="B31" s="4" t="s">
        <v>10</v>
      </c>
      <c r="C31" s="5">
        <f t="shared" si="0"/>
        <v>7.0921985815602835E-3</v>
      </c>
      <c r="D31" s="6">
        <v>17</v>
      </c>
      <c r="E31" s="5">
        <f t="shared" si="0"/>
        <v>6.291781360597719E-3</v>
      </c>
      <c r="F31" s="6">
        <v>16</v>
      </c>
      <c r="G31" s="5">
        <f t="shared" ref="G31" si="84">H31/H$54</f>
        <v>7.7021822849807449E-3</v>
      </c>
      <c r="H31" s="6">
        <v>18</v>
      </c>
      <c r="I31" s="5">
        <f t="shared" ref="I31" si="85">J31/J$54</f>
        <v>1.4326647564469914E-3</v>
      </c>
      <c r="J31" s="6">
        <v>3</v>
      </c>
      <c r="K31" s="5">
        <f t="shared" ref="K31" si="86">L31/L$54</f>
        <v>1.4292520247737017E-3</v>
      </c>
      <c r="L31" s="6">
        <v>3</v>
      </c>
      <c r="M31" s="10">
        <f t="shared" si="4"/>
        <v>11.4</v>
      </c>
      <c r="N31" s="11" t="str">
        <f t="shared" si="5"/>
        <v>DOWN</v>
      </c>
    </row>
    <row r="32" spans="1:14" x14ac:dyDescent="0.25">
      <c r="A32" s="4" t="s">
        <v>20</v>
      </c>
      <c r="B32" s="4" t="s">
        <v>10</v>
      </c>
      <c r="C32" s="5">
        <f t="shared" si="0"/>
        <v>8.343763037129746E-3</v>
      </c>
      <c r="D32" s="6">
        <v>20</v>
      </c>
      <c r="E32" s="5">
        <f t="shared" si="0"/>
        <v>1.0224144710971293E-2</v>
      </c>
      <c r="F32" s="6">
        <v>26</v>
      </c>
      <c r="G32" s="5">
        <f t="shared" ref="G32" si="87">H32/H$54</f>
        <v>9.8416773641420621E-3</v>
      </c>
      <c r="H32" s="6">
        <v>23</v>
      </c>
      <c r="I32" s="5">
        <f t="shared" ref="I32" si="88">J32/J$54</f>
        <v>9.0735434574976126E-3</v>
      </c>
      <c r="J32" s="6">
        <v>19</v>
      </c>
      <c r="K32" s="5">
        <f t="shared" ref="K32" si="89">L32/L$54</f>
        <v>9.5283468318246786E-3</v>
      </c>
      <c r="L32" s="6">
        <v>20</v>
      </c>
      <c r="M32" s="10">
        <f t="shared" si="4"/>
        <v>21.6</v>
      </c>
      <c r="N32" s="11" t="str">
        <f t="shared" si="5"/>
        <v>DOWN</v>
      </c>
    </row>
    <row r="33" spans="1:14" x14ac:dyDescent="0.25">
      <c r="A33" s="4" t="s">
        <v>21</v>
      </c>
      <c r="B33" s="4" t="s">
        <v>10</v>
      </c>
      <c r="C33" s="5">
        <f t="shared" si="0"/>
        <v>6.2578222778473091E-3</v>
      </c>
      <c r="D33" s="6">
        <v>15</v>
      </c>
      <c r="E33" s="5">
        <f t="shared" si="0"/>
        <v>7.0782540306724342E-3</v>
      </c>
      <c r="F33" s="6">
        <v>18</v>
      </c>
      <c r="G33" s="5">
        <f t="shared" ref="G33" si="90">H33/H$54</f>
        <v>6.4184852374839542E-3</v>
      </c>
      <c r="H33" s="6">
        <v>15</v>
      </c>
      <c r="I33" s="5">
        <f t="shared" ref="I33" si="91">J33/J$54</f>
        <v>8.1184336198662846E-3</v>
      </c>
      <c r="J33" s="6">
        <v>17</v>
      </c>
      <c r="K33" s="5">
        <f t="shared" ref="K33" si="92">L33/L$54</f>
        <v>7.6226774654597424E-3</v>
      </c>
      <c r="L33" s="6">
        <v>16</v>
      </c>
      <c r="M33" s="10">
        <f t="shared" si="4"/>
        <v>16.2</v>
      </c>
      <c r="N33" s="11" t="str">
        <f t="shared" si="5"/>
        <v>DOWN</v>
      </c>
    </row>
    <row r="34" spans="1:14" x14ac:dyDescent="0.25">
      <c r="A34" s="4" t="s">
        <v>22</v>
      </c>
      <c r="B34" s="4" t="s">
        <v>10</v>
      </c>
      <c r="C34" s="5">
        <f t="shared" si="0"/>
        <v>5.4234459741343347E-3</v>
      </c>
      <c r="D34" s="6">
        <v>13</v>
      </c>
      <c r="E34" s="5">
        <f t="shared" si="0"/>
        <v>3.5391270153362171E-3</v>
      </c>
      <c r="F34" s="6">
        <v>9</v>
      </c>
      <c r="G34" s="5">
        <f t="shared" ref="G34" si="93">H34/H$54</f>
        <v>6.4184852374839542E-3</v>
      </c>
      <c r="H34" s="6">
        <v>15</v>
      </c>
      <c r="I34" s="5">
        <f t="shared" ref="I34" si="94">J34/J$54</f>
        <v>5.7306590257879654E-3</v>
      </c>
      <c r="J34" s="6">
        <v>12</v>
      </c>
      <c r="K34" s="5">
        <f t="shared" ref="K34" si="95">L34/L$54</f>
        <v>9.0519294902334443E-3</v>
      </c>
      <c r="L34" s="6">
        <v>19</v>
      </c>
      <c r="M34" s="10">
        <f t="shared" si="4"/>
        <v>13.6</v>
      </c>
      <c r="N34" s="11" t="str">
        <f t="shared" si="5"/>
        <v>UP</v>
      </c>
    </row>
    <row r="35" spans="1:14" x14ac:dyDescent="0.25">
      <c r="A35" s="4" t="s">
        <v>24</v>
      </c>
      <c r="B35" s="4" t="s">
        <v>10</v>
      </c>
      <c r="C35" s="5">
        <f t="shared" si="0"/>
        <v>7.9265748852732579E-3</v>
      </c>
      <c r="D35" s="6">
        <v>19</v>
      </c>
      <c r="E35" s="5">
        <f t="shared" si="0"/>
        <v>6.291781360597719E-3</v>
      </c>
      <c r="F35" s="6">
        <v>16</v>
      </c>
      <c r="G35" s="5">
        <f t="shared" ref="G35" si="96">H35/H$54</f>
        <v>8.5579803166452723E-3</v>
      </c>
      <c r="H35" s="6">
        <v>20</v>
      </c>
      <c r="I35" s="5">
        <f t="shared" ref="I35" si="97">J35/J$54</f>
        <v>1.2893982808022923E-2</v>
      </c>
      <c r="J35" s="6">
        <v>27</v>
      </c>
      <c r="K35" s="5">
        <f t="shared" ref="K35" si="98">L35/L$54</f>
        <v>1.9533111005240592E-2</v>
      </c>
      <c r="L35" s="6">
        <v>41</v>
      </c>
      <c r="M35" s="10">
        <f t="shared" si="4"/>
        <v>24.6</v>
      </c>
      <c r="N35" s="11" t="str">
        <f t="shared" si="5"/>
        <v>UP</v>
      </c>
    </row>
    <row r="36" spans="1:14" x14ac:dyDescent="0.25">
      <c r="A36" s="4" t="s">
        <v>26</v>
      </c>
      <c r="B36" s="4" t="s">
        <v>10</v>
      </c>
      <c r="C36" s="5">
        <f t="shared" si="0"/>
        <v>2.920317062995411E-2</v>
      </c>
      <c r="D36" s="6">
        <v>70</v>
      </c>
      <c r="E36" s="5">
        <f t="shared" si="0"/>
        <v>3.2638615808100666E-2</v>
      </c>
      <c r="F36" s="6">
        <v>83</v>
      </c>
      <c r="G36" s="5">
        <f t="shared" ref="G36" si="99">H36/H$54</f>
        <v>2.7813436029097131E-2</v>
      </c>
      <c r="H36" s="6">
        <v>65</v>
      </c>
      <c r="I36" s="5">
        <f t="shared" ref="I36" si="100">J36/J$54</f>
        <v>2.1012416427889206E-2</v>
      </c>
      <c r="J36" s="6">
        <v>44</v>
      </c>
      <c r="K36" s="5">
        <f t="shared" ref="K36" si="101">L36/L$54</f>
        <v>2.4297284421152931E-2</v>
      </c>
      <c r="L36" s="6">
        <v>51</v>
      </c>
      <c r="M36" s="10">
        <f t="shared" si="4"/>
        <v>62.6</v>
      </c>
      <c r="N36" s="11" t="str">
        <f t="shared" si="5"/>
        <v>DOWN</v>
      </c>
    </row>
    <row r="37" spans="1:14" x14ac:dyDescent="0.25">
      <c r="A37" s="4" t="s">
        <v>31</v>
      </c>
      <c r="B37" s="4" t="s">
        <v>10</v>
      </c>
      <c r="C37" s="5">
        <f t="shared" si="0"/>
        <v>4.3804755944931162E-2</v>
      </c>
      <c r="D37" s="6">
        <v>105</v>
      </c>
      <c r="E37" s="5">
        <f t="shared" si="0"/>
        <v>1.1797090051120724E-3</v>
      </c>
      <c r="F37" s="6">
        <v>3</v>
      </c>
      <c r="G37" s="5">
        <f t="shared" ref="G37" si="102">H37/H$54</f>
        <v>0</v>
      </c>
      <c r="H37" s="7"/>
      <c r="I37" s="5">
        <f t="shared" ref="I37" si="103">J37/J$54</f>
        <v>0</v>
      </c>
      <c r="J37" s="7"/>
      <c r="K37" s="5">
        <f t="shared" ref="K37" si="104">L37/L$54</f>
        <v>0</v>
      </c>
      <c r="L37" s="7"/>
      <c r="M37" s="10">
        <f t="shared" si="4"/>
        <v>21.6</v>
      </c>
      <c r="N37" s="11" t="str">
        <f t="shared" si="5"/>
        <v>DOWN</v>
      </c>
    </row>
    <row r="38" spans="1:14" x14ac:dyDescent="0.25">
      <c r="A38" s="4" t="s">
        <v>32</v>
      </c>
      <c r="B38" s="4" t="s">
        <v>10</v>
      </c>
      <c r="C38" s="5">
        <f t="shared" si="0"/>
        <v>5.4234459741343347E-3</v>
      </c>
      <c r="D38" s="6">
        <v>13</v>
      </c>
      <c r="E38" s="5">
        <f t="shared" si="0"/>
        <v>3.5391270153362171E-3</v>
      </c>
      <c r="F38" s="6">
        <v>9</v>
      </c>
      <c r="G38" s="5">
        <f t="shared" ref="G38" si="105">H38/H$54</f>
        <v>3.8510911424903724E-3</v>
      </c>
      <c r="H38" s="6">
        <v>9</v>
      </c>
      <c r="I38" s="5">
        <f t="shared" ref="I38" si="106">J38/J$54</f>
        <v>4.2979942693409743E-3</v>
      </c>
      <c r="J38" s="6">
        <v>9</v>
      </c>
      <c r="K38" s="5">
        <f t="shared" ref="K38" si="107">L38/L$54</f>
        <v>2.3820867079561697E-3</v>
      </c>
      <c r="L38" s="6">
        <v>5</v>
      </c>
      <c r="M38" s="10">
        <f t="shared" si="4"/>
        <v>9</v>
      </c>
      <c r="N38" s="11" t="str">
        <f t="shared" si="5"/>
        <v>DOWN</v>
      </c>
    </row>
    <row r="39" spans="1:14" x14ac:dyDescent="0.25">
      <c r="A39" s="4" t="s">
        <v>35</v>
      </c>
      <c r="B39" s="4" t="s">
        <v>10</v>
      </c>
      <c r="C39" s="5">
        <f t="shared" si="0"/>
        <v>8.3437630371297454E-4</v>
      </c>
      <c r="D39" s="6">
        <v>2</v>
      </c>
      <c r="E39" s="5">
        <f t="shared" si="0"/>
        <v>0</v>
      </c>
      <c r="F39" s="7"/>
      <c r="G39" s="5">
        <f t="shared" ref="G39" si="108">H39/H$54</f>
        <v>0</v>
      </c>
      <c r="H39" s="7"/>
      <c r="I39" s="5">
        <f t="shared" ref="I39" si="109">J39/J$54</f>
        <v>0</v>
      </c>
      <c r="J39" s="7"/>
      <c r="K39" s="5">
        <f t="shared" ref="K39" si="110">L39/L$54</f>
        <v>0</v>
      </c>
      <c r="L39" s="7"/>
      <c r="M39" s="10">
        <f t="shared" si="4"/>
        <v>0.4</v>
      </c>
      <c r="N39" s="11" t="str">
        <f t="shared" si="5"/>
        <v>DOWN</v>
      </c>
    </row>
    <row r="40" spans="1:14" x14ac:dyDescent="0.25">
      <c r="A40" s="4" t="s">
        <v>42</v>
      </c>
      <c r="B40" s="4" t="s">
        <v>10</v>
      </c>
      <c r="C40" s="5">
        <f t="shared" si="0"/>
        <v>0</v>
      </c>
      <c r="D40" s="7"/>
      <c r="E40" s="5">
        <f t="shared" si="0"/>
        <v>3.9323633503735744E-4</v>
      </c>
      <c r="F40" s="6">
        <v>1</v>
      </c>
      <c r="G40" s="5">
        <f t="shared" ref="G40" si="111">H40/H$54</f>
        <v>8.5579803166452718E-4</v>
      </c>
      <c r="H40" s="6">
        <v>2</v>
      </c>
      <c r="I40" s="5">
        <f t="shared" ref="I40" si="112">J40/J$54</f>
        <v>4.7755491881566379E-4</v>
      </c>
      <c r="J40" s="6">
        <v>1</v>
      </c>
      <c r="K40" s="5">
        <f t="shared" ref="K40" si="113">L40/L$54</f>
        <v>1.7627441638875654E-2</v>
      </c>
      <c r="L40" s="6">
        <v>37</v>
      </c>
      <c r="M40" s="10">
        <f t="shared" si="4"/>
        <v>8.1999999999999993</v>
      </c>
      <c r="N40" s="11" t="str">
        <f t="shared" si="5"/>
        <v>UP</v>
      </c>
    </row>
    <row r="41" spans="1:14" x14ac:dyDescent="0.25">
      <c r="A41" s="4" t="s">
        <v>45</v>
      </c>
      <c r="B41" s="4" t="s">
        <v>10</v>
      </c>
      <c r="C41" s="5">
        <f t="shared" si="0"/>
        <v>1.0012515644555695E-2</v>
      </c>
      <c r="D41" s="6">
        <v>24</v>
      </c>
      <c r="E41" s="5">
        <f t="shared" si="0"/>
        <v>0</v>
      </c>
      <c r="F41" s="7"/>
      <c r="G41" s="5">
        <f t="shared" ref="G41" si="114">H41/H$54</f>
        <v>0</v>
      </c>
      <c r="H41" s="7"/>
      <c r="I41" s="5">
        <f t="shared" ref="I41" si="115">J41/J$54</f>
        <v>0</v>
      </c>
      <c r="J41" s="7"/>
      <c r="K41" s="5">
        <f t="shared" ref="K41" si="116">L41/L$54</f>
        <v>4.764173415912339E-4</v>
      </c>
      <c r="L41" s="6">
        <v>1</v>
      </c>
      <c r="M41" s="10">
        <f t="shared" si="4"/>
        <v>5</v>
      </c>
      <c r="N41" s="11" t="str">
        <f t="shared" si="5"/>
        <v>DOWN</v>
      </c>
    </row>
    <row r="42" spans="1:14" x14ac:dyDescent="0.25">
      <c r="A42" s="4" t="s">
        <v>46</v>
      </c>
      <c r="B42" s="4" t="s">
        <v>10</v>
      </c>
      <c r="C42" s="5">
        <f t="shared" si="0"/>
        <v>8.343763037129746E-3</v>
      </c>
      <c r="D42" s="6">
        <v>20</v>
      </c>
      <c r="E42" s="5">
        <f t="shared" si="0"/>
        <v>6.685017695635077E-3</v>
      </c>
      <c r="F42" s="6">
        <v>17</v>
      </c>
      <c r="G42" s="5">
        <f t="shared" ref="G42" si="117">H42/H$54</f>
        <v>9.8416773641420621E-3</v>
      </c>
      <c r="H42" s="6">
        <v>23</v>
      </c>
      <c r="I42" s="5">
        <f t="shared" ref="I42" si="118">J42/J$54</f>
        <v>8.1184336198662846E-3</v>
      </c>
      <c r="J42" s="6">
        <v>17</v>
      </c>
      <c r="K42" s="5">
        <f t="shared" ref="K42" si="119">L42/L$54</f>
        <v>8.5755121486422101E-3</v>
      </c>
      <c r="L42" s="6">
        <v>18</v>
      </c>
      <c r="M42" s="10">
        <f t="shared" si="4"/>
        <v>19</v>
      </c>
      <c r="N42" s="11" t="str">
        <f t="shared" si="5"/>
        <v>DOWN</v>
      </c>
    </row>
    <row r="43" spans="1:14" x14ac:dyDescent="0.25">
      <c r="A43" s="4" t="s">
        <v>47</v>
      </c>
      <c r="B43" s="4" t="s">
        <v>10</v>
      </c>
      <c r="C43" s="5">
        <f t="shared" si="0"/>
        <v>2.1693783896537339E-2</v>
      </c>
      <c r="D43" s="6">
        <v>52</v>
      </c>
      <c r="E43" s="5">
        <f t="shared" si="0"/>
        <v>2.2414471097129376E-2</v>
      </c>
      <c r="F43" s="6">
        <v>57</v>
      </c>
      <c r="G43" s="5">
        <f t="shared" ref="G43" si="120">H43/H$54</f>
        <v>2.4390243902439025E-2</v>
      </c>
      <c r="H43" s="6">
        <v>57</v>
      </c>
      <c r="I43" s="5">
        <f t="shared" ref="I43" si="121">J43/J$54</f>
        <v>2.7220630372492838E-2</v>
      </c>
      <c r="J43" s="6">
        <v>57</v>
      </c>
      <c r="K43" s="5">
        <f t="shared" ref="K43" si="122">L43/L$54</f>
        <v>2.0009528346831826E-2</v>
      </c>
      <c r="L43" s="6">
        <v>42</v>
      </c>
      <c r="M43" s="10">
        <f t="shared" si="4"/>
        <v>53</v>
      </c>
      <c r="N43" s="11" t="str">
        <f t="shared" si="5"/>
        <v>DOWN</v>
      </c>
    </row>
    <row r="44" spans="1:14" x14ac:dyDescent="0.25">
      <c r="A44" s="4" t="s">
        <v>48</v>
      </c>
      <c r="B44" s="4" t="s">
        <v>10</v>
      </c>
      <c r="C44" s="5">
        <f t="shared" si="0"/>
        <v>4.1718815185648727E-4</v>
      </c>
      <c r="D44" s="6">
        <v>1</v>
      </c>
      <c r="E44" s="5">
        <f t="shared" si="0"/>
        <v>0</v>
      </c>
      <c r="F44" s="7"/>
      <c r="G44" s="5">
        <f t="shared" ref="G44" si="123">H44/H$54</f>
        <v>0</v>
      </c>
      <c r="H44" s="7"/>
      <c r="I44" s="5">
        <f t="shared" ref="I44" si="124">J44/J$54</f>
        <v>0</v>
      </c>
      <c r="J44" s="7"/>
      <c r="K44" s="5">
        <f t="shared" ref="K44" si="125">L44/L$54</f>
        <v>0</v>
      </c>
      <c r="L44" s="7"/>
      <c r="M44" s="10">
        <f t="shared" si="4"/>
        <v>0.2</v>
      </c>
      <c r="N44" s="11" t="str">
        <f t="shared" si="5"/>
        <v>DOWN</v>
      </c>
    </row>
    <row r="45" spans="1:14" x14ac:dyDescent="0.25">
      <c r="A45" s="4" t="s">
        <v>51</v>
      </c>
      <c r="B45" s="4" t="s">
        <v>10</v>
      </c>
      <c r="C45" s="5">
        <f t="shared" si="0"/>
        <v>0</v>
      </c>
      <c r="D45" s="7"/>
      <c r="E45" s="5">
        <f t="shared" si="0"/>
        <v>0</v>
      </c>
      <c r="F45" s="7"/>
      <c r="G45" s="5">
        <f t="shared" ref="G45" si="126">H45/H$54</f>
        <v>8.5579803166452718E-4</v>
      </c>
      <c r="H45" s="6">
        <v>2</v>
      </c>
      <c r="I45" s="5">
        <f t="shared" ref="I45" si="127">J45/J$54</f>
        <v>0</v>
      </c>
      <c r="J45" s="7"/>
      <c r="K45" s="5">
        <f t="shared" ref="K45" si="128">L45/L$54</f>
        <v>0</v>
      </c>
      <c r="L45" s="7"/>
      <c r="M45" s="10">
        <f t="shared" si="4"/>
        <v>0.4</v>
      </c>
      <c r="N45" s="11" t="str">
        <f t="shared" si="5"/>
        <v>DOWN</v>
      </c>
    </row>
    <row r="46" spans="1:14" x14ac:dyDescent="0.25">
      <c r="A46" s="4" t="s">
        <v>54</v>
      </c>
      <c r="B46" s="4" t="s">
        <v>10</v>
      </c>
      <c r="C46" s="5">
        <f t="shared" si="0"/>
        <v>1.0846891948268669E-2</v>
      </c>
      <c r="D46" s="6">
        <v>26</v>
      </c>
      <c r="E46" s="5">
        <f t="shared" si="0"/>
        <v>1.4156508061344868E-2</v>
      </c>
      <c r="F46" s="6">
        <v>36</v>
      </c>
      <c r="G46" s="5">
        <f t="shared" ref="G46" si="129">H46/H$54</f>
        <v>9.4137783483097988E-3</v>
      </c>
      <c r="H46" s="6">
        <v>22</v>
      </c>
      <c r="I46" s="5">
        <f t="shared" ref="I46" si="130">J46/J$54</f>
        <v>7.1633237822349575E-3</v>
      </c>
      <c r="J46" s="6">
        <v>15</v>
      </c>
      <c r="K46" s="5">
        <f t="shared" ref="K46" si="131">L46/L$54</f>
        <v>6.1934254406860413E-3</v>
      </c>
      <c r="L46" s="6">
        <v>13</v>
      </c>
      <c r="M46" s="10">
        <f t="shared" si="4"/>
        <v>22.4</v>
      </c>
      <c r="N46" s="11" t="str">
        <f t="shared" si="5"/>
        <v>DOWN</v>
      </c>
    </row>
    <row r="47" spans="1:14" x14ac:dyDescent="0.25">
      <c r="A47" s="4" t="s">
        <v>6</v>
      </c>
      <c r="B47" s="4" t="s">
        <v>7</v>
      </c>
      <c r="C47" s="5">
        <f t="shared" si="0"/>
        <v>2.5031289111389237E-3</v>
      </c>
      <c r="D47" s="6">
        <v>6</v>
      </c>
      <c r="E47" s="5">
        <f t="shared" si="0"/>
        <v>1.9661816751867871E-3</v>
      </c>
      <c r="F47" s="6">
        <v>5</v>
      </c>
      <c r="G47" s="5">
        <f t="shared" ref="G47" si="132">H47/H$54</f>
        <v>0</v>
      </c>
      <c r="H47" s="7"/>
      <c r="I47" s="5">
        <f t="shared" ref="I47" si="133">J47/J$54</f>
        <v>5.2531041069723014E-3</v>
      </c>
      <c r="J47" s="6">
        <v>11</v>
      </c>
      <c r="K47" s="5">
        <f t="shared" ref="K47" si="134">L47/L$54</f>
        <v>2.8585040495474035E-3</v>
      </c>
      <c r="L47" s="6">
        <v>6</v>
      </c>
      <c r="M47" s="10">
        <f t="shared" si="4"/>
        <v>5.6</v>
      </c>
      <c r="N47" s="11" t="str">
        <f t="shared" si="5"/>
        <v>UP</v>
      </c>
    </row>
    <row r="48" spans="1:14" x14ac:dyDescent="0.25">
      <c r="A48" s="4" t="s">
        <v>30</v>
      </c>
      <c r="B48" s="4" t="s">
        <v>7</v>
      </c>
      <c r="C48" s="5">
        <f t="shared" si="0"/>
        <v>3.3375052148518982E-3</v>
      </c>
      <c r="D48" s="6">
        <v>8</v>
      </c>
      <c r="E48" s="5">
        <f t="shared" si="0"/>
        <v>1.5729453401494297E-3</v>
      </c>
      <c r="F48" s="6">
        <v>4</v>
      </c>
      <c r="G48" s="5">
        <f t="shared" ref="G48" si="135">H48/H$54</f>
        <v>0</v>
      </c>
      <c r="H48" s="7"/>
      <c r="I48" s="5">
        <f t="shared" ref="I48" si="136">J48/J$54</f>
        <v>6.2082139446036294E-3</v>
      </c>
      <c r="J48" s="6">
        <v>13</v>
      </c>
      <c r="K48" s="5">
        <f t="shared" ref="K48" si="137">L48/L$54</f>
        <v>6.6698427822772747E-3</v>
      </c>
      <c r="L48" s="6">
        <v>14</v>
      </c>
      <c r="M48" s="10">
        <f t="shared" si="4"/>
        <v>7.8</v>
      </c>
      <c r="N48" s="11" t="str">
        <f t="shared" si="5"/>
        <v>UP</v>
      </c>
    </row>
    <row r="49" spans="1:14" x14ac:dyDescent="0.25">
      <c r="A49" s="4" t="s">
        <v>44</v>
      </c>
      <c r="B49" s="4" t="s">
        <v>7</v>
      </c>
      <c r="C49" s="5">
        <f t="shared" si="0"/>
        <v>0</v>
      </c>
      <c r="D49" s="7"/>
      <c r="E49" s="5">
        <f t="shared" si="0"/>
        <v>3.9323633503735744E-4</v>
      </c>
      <c r="F49" s="6">
        <v>1</v>
      </c>
      <c r="G49" s="5">
        <f t="shared" ref="G49" si="138">H49/H$54</f>
        <v>0</v>
      </c>
      <c r="H49" s="7"/>
      <c r="I49" s="5">
        <f t="shared" ref="I49" si="139">J49/J$54</f>
        <v>0</v>
      </c>
      <c r="J49" s="7"/>
      <c r="K49" s="5">
        <f t="shared" ref="K49" si="140">L49/L$54</f>
        <v>0</v>
      </c>
      <c r="L49" s="7"/>
      <c r="M49" s="10">
        <f t="shared" si="4"/>
        <v>0.2</v>
      </c>
      <c r="N49" s="11" t="str">
        <f t="shared" si="5"/>
        <v>DOWN</v>
      </c>
    </row>
    <row r="50" spans="1:14" x14ac:dyDescent="0.25">
      <c r="A50" s="4" t="s">
        <v>45</v>
      </c>
      <c r="B50" s="4" t="s">
        <v>7</v>
      </c>
      <c r="C50" s="5">
        <f t="shared" si="0"/>
        <v>7.0921985815602835E-3</v>
      </c>
      <c r="D50" s="6">
        <v>17</v>
      </c>
      <c r="E50" s="5">
        <f t="shared" si="0"/>
        <v>5.1120723554856466E-3</v>
      </c>
      <c r="F50" s="6">
        <v>13</v>
      </c>
      <c r="G50" s="5">
        <f t="shared" ref="G50" si="141">H50/H$54</f>
        <v>7.2742832691484807E-3</v>
      </c>
      <c r="H50" s="6">
        <v>17</v>
      </c>
      <c r="I50" s="5">
        <f t="shared" ref="I50" si="142">J50/J$54</f>
        <v>6.6857688634192934E-3</v>
      </c>
      <c r="J50" s="6">
        <v>14</v>
      </c>
      <c r="K50" s="5">
        <f t="shared" ref="K50" si="143">L50/L$54</f>
        <v>7.146260123868509E-3</v>
      </c>
      <c r="L50" s="6">
        <v>15</v>
      </c>
      <c r="M50" s="10">
        <f t="shared" si="4"/>
        <v>15.2</v>
      </c>
      <c r="N50" s="11" t="str">
        <f t="shared" si="5"/>
        <v>DOWN</v>
      </c>
    </row>
    <row r="51" spans="1:14" x14ac:dyDescent="0.25">
      <c r="A51" s="4" t="s">
        <v>51</v>
      </c>
      <c r="B51" s="4" t="s">
        <v>7</v>
      </c>
      <c r="C51" s="5">
        <f t="shared" si="0"/>
        <v>3.1289111389236547E-2</v>
      </c>
      <c r="D51" s="6">
        <v>75</v>
      </c>
      <c r="E51" s="5">
        <f t="shared" si="0"/>
        <v>1.8875344081793158E-2</v>
      </c>
      <c r="F51" s="6">
        <v>48</v>
      </c>
      <c r="G51" s="5">
        <f t="shared" ref="G51" si="144">H51/H$54</f>
        <v>1.8827556696619598E-2</v>
      </c>
      <c r="H51" s="6">
        <v>44</v>
      </c>
      <c r="I51" s="5">
        <f t="shared" ref="I51" si="145">J51/J$54</f>
        <v>1.7669531996179561E-2</v>
      </c>
      <c r="J51" s="6">
        <v>37</v>
      </c>
      <c r="K51" s="5">
        <f t="shared" ref="K51" si="146">L51/L$54</f>
        <v>3.5254883277751309E-2</v>
      </c>
      <c r="L51" s="6">
        <v>74</v>
      </c>
      <c r="M51" s="10">
        <f t="shared" si="4"/>
        <v>55.6</v>
      </c>
      <c r="N51" s="11" t="str">
        <f t="shared" si="5"/>
        <v>UP</v>
      </c>
    </row>
    <row r="52" spans="1:14" x14ac:dyDescent="0.25">
      <c r="A52" s="4" t="s">
        <v>55</v>
      </c>
      <c r="B52" s="4" t="s">
        <v>56</v>
      </c>
      <c r="C52" s="5">
        <f t="shared" si="0"/>
        <v>3.3375052148518982E-3</v>
      </c>
      <c r="D52" s="6">
        <v>8</v>
      </c>
      <c r="E52" s="5">
        <f t="shared" si="0"/>
        <v>7.8647267007471487E-4</v>
      </c>
      <c r="F52" s="6">
        <v>2</v>
      </c>
      <c r="G52" s="5">
        <f t="shared" ref="G52" si="147">H52/H$54</f>
        <v>8.5579803166452718E-4</v>
      </c>
      <c r="H52" s="6">
        <v>2</v>
      </c>
      <c r="I52" s="5">
        <f t="shared" ref="I52" si="148">J52/J$54</f>
        <v>3.3428844317096467E-3</v>
      </c>
      <c r="J52" s="6">
        <v>7</v>
      </c>
      <c r="K52" s="5">
        <f t="shared" ref="K52" si="149">L52/L$54</f>
        <v>9.528346831824678E-4</v>
      </c>
      <c r="L52" s="6">
        <v>2</v>
      </c>
      <c r="M52" s="10">
        <f t="shared" si="4"/>
        <v>4.2</v>
      </c>
      <c r="N52" s="11" t="str">
        <f t="shared" si="5"/>
        <v>DOWN</v>
      </c>
    </row>
    <row r="53" spans="1:14" x14ac:dyDescent="0.25">
      <c r="A53" s="4" t="s">
        <v>57</v>
      </c>
      <c r="B53" s="4" t="s">
        <v>58</v>
      </c>
      <c r="C53" s="5">
        <f t="shared" si="0"/>
        <v>0</v>
      </c>
      <c r="D53" s="7"/>
      <c r="E53" s="5">
        <f t="shared" si="0"/>
        <v>3.9323633503735744E-4</v>
      </c>
      <c r="F53" s="6">
        <v>1</v>
      </c>
      <c r="G53" s="5">
        <f t="shared" ref="G53" si="150">H53/H$54</f>
        <v>4.2789901583226359E-4</v>
      </c>
      <c r="H53" s="6">
        <v>1</v>
      </c>
      <c r="I53" s="5">
        <f t="shared" ref="I53" si="151">J53/J$54</f>
        <v>0</v>
      </c>
      <c r="J53" s="7"/>
      <c r="K53" s="5">
        <f t="shared" ref="K53" si="152">L53/L$54</f>
        <v>1.4292520247737017E-3</v>
      </c>
      <c r="L53" s="6">
        <v>3</v>
      </c>
      <c r="M53" s="10">
        <f t="shared" si="4"/>
        <v>1</v>
      </c>
      <c r="N53" s="11" t="str">
        <f t="shared" si="5"/>
        <v>UP</v>
      </c>
    </row>
    <row r="54" spans="1:14" x14ac:dyDescent="0.25">
      <c r="A54" s="4" t="s">
        <v>60</v>
      </c>
      <c r="B54" s="8"/>
      <c r="C54" s="5">
        <f t="shared" si="0"/>
        <v>1</v>
      </c>
      <c r="D54" s="8">
        <f>SUM(D3:D53)</f>
        <v>2397</v>
      </c>
      <c r="E54" s="5">
        <f t="shared" si="0"/>
        <v>1</v>
      </c>
      <c r="F54" s="8">
        <f t="shared" ref="F54:L54" si="153">SUM(F3:F53)</f>
        <v>2543</v>
      </c>
      <c r="G54" s="5">
        <f t="shared" ref="G54" si="154">H54/H$54</f>
        <v>1</v>
      </c>
      <c r="H54" s="8">
        <f t="shared" si="153"/>
        <v>2337</v>
      </c>
      <c r="I54" s="5">
        <f t="shared" ref="I54" si="155">J54/J$54</f>
        <v>1</v>
      </c>
      <c r="J54" s="8">
        <f t="shared" si="153"/>
        <v>2094</v>
      </c>
      <c r="K54" s="5">
        <f t="shared" ref="K54" si="156">L54/L$54</f>
        <v>1</v>
      </c>
      <c r="L54" s="8">
        <f t="shared" si="153"/>
        <v>2099</v>
      </c>
      <c r="M54" s="10">
        <f t="shared" si="4"/>
        <v>2294</v>
      </c>
      <c r="N54" s="11" t="str">
        <f t="shared" si="5"/>
        <v>DOWN</v>
      </c>
    </row>
  </sheetData>
  <sortState ref="A2:H54">
    <sortCondition ref="B2:B54"/>
    <sortCondition ref="A2:A54"/>
  </sortState>
  <pageMargins left="0.7" right="0.7" top="0.75" bottom="0.75" header="0.3" footer="0.3"/>
  <pageSetup scale="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headcount</vt:lpstr>
      <vt:lpstr>National_headcount</vt:lpstr>
      <vt:lpstr>CourseCompletion</vt:lpstr>
      <vt:lpstr>major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</cp:lastModifiedBy>
  <cp:lastPrinted>2015-05-27T00:36:57Z</cp:lastPrinted>
  <dcterms:created xsi:type="dcterms:W3CDTF">2015-05-26T01:49:53Z</dcterms:created>
  <dcterms:modified xsi:type="dcterms:W3CDTF">2015-05-31T22:47:21Z</dcterms:modified>
</cp:coreProperties>
</file>